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0" windowWidth="19320" windowHeight="13176" tabRatio="881" activeTab="0"/>
  </bookViews>
  <sheets>
    <sheet name="Меню" sheetId="1" r:id="rId1"/>
    <sheet name="Ведомость контроля" sheetId="2" r:id="rId2"/>
  </sheets>
  <definedNames>
    <definedName name="_xlnm.Print_Area" localSheetId="0">'Меню'!$A$1:$F$250</definedName>
  </definedNames>
  <calcPr fullCalcOnLoad="1" refMode="R1C1"/>
</workbook>
</file>

<file path=xl/sharedStrings.xml><?xml version="1.0" encoding="utf-8"?>
<sst xmlns="http://schemas.openxmlformats.org/spreadsheetml/2006/main" count="415" uniqueCount="206">
  <si>
    <t>Наименование блюд</t>
  </si>
  <si>
    <t>Выход</t>
  </si>
  <si>
    <t>Пищевые вещества, г</t>
  </si>
  <si>
    <t>Энергетическая ценность, кКал</t>
  </si>
  <si>
    <t>Б</t>
  </si>
  <si>
    <t>Ж</t>
  </si>
  <si>
    <t>У</t>
  </si>
  <si>
    <t>Завтрак</t>
  </si>
  <si>
    <t>пр.п</t>
  </si>
  <si>
    <t>Кофейный напиток на молоке</t>
  </si>
  <si>
    <t>Фрукты свежие (яблоки)</t>
  </si>
  <si>
    <t xml:space="preserve">Хлеб ржаной </t>
  </si>
  <si>
    <t>Хлеб пшеничный</t>
  </si>
  <si>
    <t>Итого завтрак:</t>
  </si>
  <si>
    <t>Обед</t>
  </si>
  <si>
    <t>Борщ с капустой и картофелем</t>
  </si>
  <si>
    <t>Плов из отварной говядины</t>
  </si>
  <si>
    <t>Сок фруктовый</t>
  </si>
  <si>
    <t>Кондитерское изделие - печенье</t>
  </si>
  <si>
    <t>Итого обед:</t>
  </si>
  <si>
    <t>Полдник</t>
  </si>
  <si>
    <t xml:space="preserve"> Йогурт питьевой жирность 2,5%</t>
  </si>
  <si>
    <t>Итого полдник:</t>
  </si>
  <si>
    <t>Итого</t>
  </si>
  <si>
    <t>Жаркое по-домашнему</t>
  </si>
  <si>
    <t>Чай с молоком</t>
  </si>
  <si>
    <t>Фрукты свежие (груша)</t>
  </si>
  <si>
    <t>Суп картофельный с бобовыми</t>
  </si>
  <si>
    <t>Рыба, тушенная в томате с овощами</t>
  </si>
  <si>
    <t>Рис отварной</t>
  </si>
  <si>
    <t>Компот из сухофруктов</t>
  </si>
  <si>
    <t>Булочка "Круассан"</t>
  </si>
  <si>
    <t>Фрукты свежие (апельсин)</t>
  </si>
  <si>
    <t>Рассольник домашний</t>
  </si>
  <si>
    <t>Рагу из птицы</t>
  </si>
  <si>
    <t>Чай с сахаром и лимоном</t>
  </si>
  <si>
    <t xml:space="preserve">пр.п </t>
  </si>
  <si>
    <t>Напиток из плодов шиповника</t>
  </si>
  <si>
    <t>Картофельное пюре</t>
  </si>
  <si>
    <t>Борщ</t>
  </si>
  <si>
    <t>Каша вязкая (гречневая)</t>
  </si>
  <si>
    <t>Фрукты свежие (яблоко)</t>
  </si>
  <si>
    <t>Икра кабачковая</t>
  </si>
  <si>
    <t>Капуста тушеная</t>
  </si>
  <si>
    <t>Суп картофельный с крупой (перловой)</t>
  </si>
  <si>
    <t>Рагу из овощей</t>
  </si>
  <si>
    <t>Какао с молоком</t>
  </si>
  <si>
    <t>Блинчики с джемом</t>
  </si>
  <si>
    <t>Чай с лимоном</t>
  </si>
  <si>
    <t>Щи из свежей капусты с картофелем</t>
  </si>
  <si>
    <t>Котлеты мясные</t>
  </si>
  <si>
    <t>Каша вязкая (пшеничная)</t>
  </si>
  <si>
    <t>Йогурт питьевой 2,5%</t>
  </si>
  <si>
    <t xml:space="preserve">Булочка "Круассан" </t>
  </si>
  <si>
    <t>Гуляш</t>
  </si>
  <si>
    <t>Макаронные изделия отварные</t>
  </si>
  <si>
    <t>Чай с сахаром</t>
  </si>
  <si>
    <t>Лапшевник с творогом</t>
  </si>
  <si>
    <t>Икра свекольная</t>
  </si>
  <si>
    <t>Плов из птицы</t>
  </si>
  <si>
    <t>Йогурт питьевой жирность 2,5%</t>
  </si>
  <si>
    <t>Сыр порциями</t>
  </si>
  <si>
    <t xml:space="preserve">Картофель отварной </t>
  </si>
  <si>
    <t>Мясо духовое</t>
  </si>
  <si>
    <t>Печень по-строгановски</t>
  </si>
  <si>
    <t>Птица отварная</t>
  </si>
  <si>
    <t>Итого за день по СанПиН</t>
  </si>
  <si>
    <t>Фактически (СРЕДНЕЕ за 10 дней)</t>
  </si>
  <si>
    <t>итого</t>
  </si>
  <si>
    <t>за 1 день</t>
  </si>
  <si>
    <t>% выпол. от нормы</t>
  </si>
  <si>
    <t>Хлеб ржаной</t>
  </si>
  <si>
    <t>м3</t>
  </si>
  <si>
    <t>м181</t>
  </si>
  <si>
    <t>м379</t>
  </si>
  <si>
    <t>л124</t>
  </si>
  <si>
    <t>м268</t>
  </si>
  <si>
    <t>м302</t>
  </si>
  <si>
    <t>пр.п.</t>
  </si>
  <si>
    <t>м338</t>
  </si>
  <si>
    <t>м209</t>
  </si>
  <si>
    <t>л437</t>
  </si>
  <si>
    <t>м309</t>
  </si>
  <si>
    <t>Кисель из сока плодового натурального</t>
  </si>
  <si>
    <t>м358</t>
  </si>
  <si>
    <t>м139</t>
  </si>
  <si>
    <t>м232</t>
  </si>
  <si>
    <t>м312</t>
  </si>
  <si>
    <t>м376</t>
  </si>
  <si>
    <t>м208</t>
  </si>
  <si>
    <t>м388</t>
  </si>
  <si>
    <t>Рассольник по-ленинградски с перловой крупой</t>
  </si>
  <si>
    <t>Запеканка из творога (с молоком сгущ.)</t>
  </si>
  <si>
    <t>м223</t>
  </si>
  <si>
    <t>м15</t>
  </si>
  <si>
    <t>м120</t>
  </si>
  <si>
    <t>м332</t>
  </si>
  <si>
    <t>м235</t>
  </si>
  <si>
    <t>м310</t>
  </si>
  <si>
    <t>м110</t>
  </si>
  <si>
    <t>м258</t>
  </si>
  <si>
    <t>м401</t>
  </si>
  <si>
    <t>Оладьи с молоком сгущеным</t>
  </si>
  <si>
    <t>м378</t>
  </si>
  <si>
    <t>м255</t>
  </si>
  <si>
    <t>м349</t>
  </si>
  <si>
    <t>м112</t>
  </si>
  <si>
    <t>м288</t>
  </si>
  <si>
    <t>Картофель и овощи, тушенные в соусе</t>
  </si>
  <si>
    <t>м142</t>
  </si>
  <si>
    <t>Омлет с сыром и маслом</t>
  </si>
  <si>
    <t>м211</t>
  </si>
  <si>
    <t>м244</t>
  </si>
  <si>
    <t>м259</t>
  </si>
  <si>
    <t>л139</t>
  </si>
  <si>
    <t>м229</t>
  </si>
  <si>
    <t>м304</t>
  </si>
  <si>
    <t>Запеканка из творога (с молоком сгущеным)</t>
  </si>
  <si>
    <t>м131</t>
  </si>
  <si>
    <t>м289</t>
  </si>
  <si>
    <t>м377</t>
  </si>
  <si>
    <t>Блинчики с вареной сгущенкой</t>
  </si>
  <si>
    <t>Рыба, запеченная в сметанном соусе</t>
  </si>
  <si>
    <t>л109</t>
  </si>
  <si>
    <t>л439</t>
  </si>
  <si>
    <t>м222</t>
  </si>
  <si>
    <t>м278</t>
  </si>
  <si>
    <t>м321</t>
  </si>
  <si>
    <t>м138</t>
  </si>
  <si>
    <t>Шницель рыбный натуральный</t>
  </si>
  <si>
    <t>м143</t>
  </si>
  <si>
    <t>м382</t>
  </si>
  <si>
    <t>Бутерброд с сыром и маслом сливочным</t>
  </si>
  <si>
    <t xml:space="preserve">При подготовке меню использовались:                                                                                                                                                     
"Сборник рецептур на продукцию для обучающихся во всех образовательных учреждениях" /Под редакцией  М.П. Могильного и  В.А.Тутельяна.-М.: ДеЛи плюс, 2017. - 544 с.
"Сборник рецептур блюд и кулинарных изделий для предприятий общественного питания при общеобразовательных школах" 
под общей редакцией В.Т. Лапшиной.-Хлебпродинформ, 2004. - 639 с.                                                                                                                                  </t>
  </si>
  <si>
    <t>Сольпищевая повареннная йодированная</t>
  </si>
  <si>
    <t>Кофейный напиток</t>
  </si>
  <si>
    <t>Какао-порошок</t>
  </si>
  <si>
    <t>Чай</t>
  </si>
  <si>
    <t>Кондитерские изделия</t>
  </si>
  <si>
    <t>Сахар (в том числе для приготовления блюд и напитков, в случае использования пищевой продукции промышленного выпуска, содержащих сахар, выдача сахара должна быть уменьшина в зависимости от его содержания в используемом готовой пищевой продукции)</t>
  </si>
  <si>
    <t>Яйцо, шт.</t>
  </si>
  <si>
    <t>Масло растительное</t>
  </si>
  <si>
    <t>Масло сливочное</t>
  </si>
  <si>
    <t>Сметана</t>
  </si>
  <si>
    <t>Сыр</t>
  </si>
  <si>
    <t>Творог (5-9 % м.д.ж.)</t>
  </si>
  <si>
    <t>Кисломолочная пищевая продукция</t>
  </si>
  <si>
    <t>Молоко</t>
  </si>
  <si>
    <t>Рыба (филе), в т.ч. Филе слабо или малосоленое</t>
  </si>
  <si>
    <t>Птица (цыплята-бройлеры потрашеные - 1 кат.)</t>
  </si>
  <si>
    <t>Мясо 1-й категории</t>
  </si>
  <si>
    <t>Соки плодоовощные, напитки витаминизированные, в т.ч. Инстантные</t>
  </si>
  <si>
    <t>Сухофрукты</t>
  </si>
  <si>
    <t>Фрукты свежие</t>
  </si>
  <si>
    <t>Овощи (свежие, мороженые, консервированные), включая соленые и квашеные (не более 10 % от общего количества овощей), в т.ч. томат-пюре, зелень, г</t>
  </si>
  <si>
    <t>Катрофель</t>
  </si>
  <si>
    <t>Макаронные изделия</t>
  </si>
  <si>
    <t>Крупы, бобовые</t>
  </si>
  <si>
    <t>Мука пшеничная</t>
  </si>
  <si>
    <t xml:space="preserve">Хлеб пшеничный </t>
  </si>
  <si>
    <t>Количество пищевой продукции в нетто по дням в граммах на одного человека</t>
  </si>
  <si>
    <t>Норма прод.
60-75%</t>
  </si>
  <si>
    <t>Наименование группы пищевой продукции</t>
  </si>
  <si>
    <t xml:space="preserve"> № п/п</t>
  </si>
  <si>
    <t>Режим питания: трехразовый завтрак, обед и полдник</t>
  </si>
  <si>
    <t>Ведомость контроля за рационом питания</t>
  </si>
  <si>
    <t>Возрастная категория: 12 лет и старше</t>
  </si>
  <si>
    <t>№ рецепт.</t>
  </si>
  <si>
    <t>День 2 (вторник)</t>
  </si>
  <si>
    <t>День 3 (среда)</t>
  </si>
  <si>
    <t>День 4 (четверг)</t>
  </si>
  <si>
    <t>День 5 (пятница)</t>
  </si>
  <si>
    <t>2 НЕДЕЛЯ                                                                                       День 6 (понедельник)</t>
  </si>
  <si>
    <t>День 7 (вторник)</t>
  </si>
  <si>
    <t>День 8 (среда)</t>
  </si>
  <si>
    <t>День 9 (четверг)</t>
  </si>
  <si>
    <t>День 10 (пятница)</t>
  </si>
  <si>
    <t>Горошек зеленый консервированный</t>
  </si>
  <si>
    <t>Каша жидкая молочная из манной крупы</t>
  </si>
  <si>
    <t xml:space="preserve">Суп молочный с макаронными издеоиями </t>
  </si>
  <si>
    <t>Печень, тушенная в соусе (90/30)</t>
  </si>
  <si>
    <t>субпродукты (печень)</t>
  </si>
  <si>
    <t>м396</t>
  </si>
  <si>
    <t>м 396</t>
  </si>
  <si>
    <t>Молоко в  упаковке  тетрапак</t>
  </si>
  <si>
    <t>Тефтели из говядины 1-й вариант с соусом</t>
  </si>
  <si>
    <t xml:space="preserve">Суп молочный с макаронными  изделиями </t>
  </si>
  <si>
    <t>Суп с макаронными изделиями  и картофелем</t>
  </si>
  <si>
    <t>Пудинг из творога с молоком сгущеным</t>
  </si>
  <si>
    <t>1 НЕДЕЛЯ  
День 1 (понедельник)</t>
  </si>
  <si>
    <t>Овощи  натуральные (по сезону) огурец*</t>
  </si>
  <si>
    <t>м71</t>
  </si>
  <si>
    <t>Овощи  натуральные (по сезону) помидор*</t>
  </si>
  <si>
    <t>* С мая 2023 г. в меню будут использованы свежие огурцы и помидоры</t>
  </si>
  <si>
    <t>В настоящее время используются в питании огурец и помидор соленые</t>
  </si>
  <si>
    <t>завтрак, обед, полдник 60-75%</t>
  </si>
  <si>
    <t>Меню для организации питания обучающихся, в том числе с ОВЗ и детей-инвалидов 
5-11 классов МО Тбилисский район (осенне-зимний период)</t>
  </si>
  <si>
    <t>Овощи  натуральные соленые огурец</t>
  </si>
  <si>
    <t>м70</t>
  </si>
  <si>
    <t>Овощи натуральные (капуста квашеная)</t>
  </si>
  <si>
    <t>Овощи натуральные соленые помидор</t>
  </si>
  <si>
    <t>м291</t>
  </si>
  <si>
    <t>м96</t>
  </si>
  <si>
    <t>Овощи  натуральные соленые помидор</t>
  </si>
  <si>
    <t>Салат из моркови</t>
  </si>
  <si>
    <t>Яйцо  вареное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</si>
</sst>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2" fontId="2" fillId="33" borderId="10" xfId="33" applyNumberFormat="1" applyFont="1" applyFill="1" applyBorder="1" applyAlignment="1">
      <alignment/>
      <protection/>
    </xf>
    <xf numFmtId="2" fontId="2" fillId="33" borderId="10" xfId="33" applyNumberFormat="1" applyFont="1" applyFill="1" applyBorder="1">
      <alignment/>
      <protection/>
    </xf>
    <xf numFmtId="2" fontId="2" fillId="33" borderId="0" xfId="33" applyNumberFormat="1" applyFont="1" applyFill="1" applyBorder="1">
      <alignment/>
      <protection/>
    </xf>
    <xf numFmtId="2" fontId="2" fillId="0" borderId="11" xfId="33" applyNumberFormat="1" applyFont="1" applyBorder="1">
      <alignment/>
      <protection/>
    </xf>
    <xf numFmtId="2" fontId="2" fillId="0" borderId="10" xfId="33" applyNumberFormat="1" applyFont="1" applyBorder="1">
      <alignment/>
      <protection/>
    </xf>
    <xf numFmtId="2" fontId="2" fillId="33" borderId="0" xfId="33" applyNumberFormat="1" applyFont="1" applyFill="1" applyBorder="1" applyAlignment="1">
      <alignment/>
      <protection/>
    </xf>
    <xf numFmtId="2" fontId="3" fillId="0" borderId="10" xfId="33" applyNumberFormat="1" applyFont="1" applyBorder="1">
      <alignment/>
      <protection/>
    </xf>
    <xf numFmtId="2" fontId="2" fillId="0" borderId="10" xfId="33" applyNumberFormat="1" applyFont="1" applyFill="1" applyBorder="1">
      <alignment/>
      <protection/>
    </xf>
    <xf numFmtId="2" fontId="2" fillId="34" borderId="10" xfId="33" applyNumberFormat="1" applyFont="1" applyFill="1" applyBorder="1">
      <alignment/>
      <protection/>
    </xf>
    <xf numFmtId="2" fontId="5" fillId="0" borderId="10" xfId="33" applyNumberFormat="1" applyFont="1" applyFill="1" applyBorder="1">
      <alignment/>
      <protection/>
    </xf>
    <xf numFmtId="2" fontId="2" fillId="35" borderId="10" xfId="33" applyNumberFormat="1" applyFont="1" applyFill="1" applyBorder="1">
      <alignment/>
      <protection/>
    </xf>
    <xf numFmtId="2" fontId="2" fillId="0" borderId="0" xfId="33" applyNumberFormat="1" applyFont="1" applyFill="1" applyBorder="1">
      <alignment/>
      <protection/>
    </xf>
    <xf numFmtId="2" fontId="2" fillId="0" borderId="12" xfId="33" applyNumberFormat="1" applyFont="1" applyBorder="1">
      <alignment/>
      <protection/>
    </xf>
    <xf numFmtId="2" fontId="2" fillId="0" borderId="13" xfId="33" applyNumberFormat="1" applyFont="1" applyBorder="1">
      <alignment/>
      <protection/>
    </xf>
    <xf numFmtId="2" fontId="2" fillId="33" borderId="14" xfId="33" applyNumberFormat="1" applyFont="1" applyFill="1" applyBorder="1">
      <alignment/>
      <protection/>
    </xf>
    <xf numFmtId="2" fontId="3" fillId="0" borderId="15" xfId="33" applyNumberFormat="1" applyFont="1" applyBorder="1">
      <alignment/>
      <protection/>
    </xf>
    <xf numFmtId="2" fontId="2" fillId="0" borderId="0" xfId="33" applyNumberFormat="1" applyFont="1" applyBorder="1">
      <alignment/>
      <protection/>
    </xf>
    <xf numFmtId="2" fontId="5" fillId="0" borderId="0" xfId="33" applyNumberFormat="1" applyFont="1" applyFill="1" applyBorder="1">
      <alignment/>
      <protection/>
    </xf>
    <xf numFmtId="2" fontId="2" fillId="35" borderId="0" xfId="33" applyNumberFormat="1" applyFont="1" applyFill="1" applyBorder="1">
      <alignment/>
      <protection/>
    </xf>
    <xf numFmtId="2" fontId="2" fillId="33" borderId="16" xfId="33" applyNumberFormat="1" applyFont="1" applyFill="1" applyBorder="1">
      <alignment/>
      <protection/>
    </xf>
    <xf numFmtId="2" fontId="5" fillId="33" borderId="16" xfId="33" applyNumberFormat="1" applyFont="1" applyFill="1" applyBorder="1">
      <alignment/>
      <protection/>
    </xf>
    <xf numFmtId="2" fontId="2" fillId="36" borderId="14" xfId="33" applyNumberFormat="1" applyFont="1" applyFill="1" applyBorder="1">
      <alignment/>
      <protection/>
    </xf>
    <xf numFmtId="2" fontId="3" fillId="0" borderId="0" xfId="33" applyNumberFormat="1" applyFont="1" applyBorder="1">
      <alignment/>
      <protection/>
    </xf>
    <xf numFmtId="0" fontId="40" fillId="0" borderId="0" xfId="53">
      <alignment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2" fontId="2" fillId="37" borderId="0" xfId="33" applyNumberFormat="1" applyFont="1" applyFill="1" applyBorder="1">
      <alignment/>
      <protection/>
    </xf>
    <xf numFmtId="2" fontId="2" fillId="38" borderId="0" xfId="33" applyNumberFormat="1" applyFont="1" applyFill="1" applyBorder="1">
      <alignment/>
      <protection/>
    </xf>
    <xf numFmtId="2" fontId="2" fillId="39" borderId="0" xfId="33" applyNumberFormat="1" applyFont="1" applyFill="1" applyBorder="1">
      <alignment/>
      <protection/>
    </xf>
    <xf numFmtId="2" fontId="6" fillId="40" borderId="14" xfId="33" applyNumberFormat="1" applyFont="1" applyFill="1" applyBorder="1" applyAlignment="1">
      <alignment horizontal="center" wrapText="1"/>
      <protection/>
    </xf>
    <xf numFmtId="2" fontId="4" fillId="40" borderId="14" xfId="33" applyNumberFormat="1" applyFont="1" applyFill="1" applyBorder="1" applyAlignment="1">
      <alignment wrapText="1"/>
      <protection/>
    </xf>
    <xf numFmtId="2" fontId="6" fillId="0" borderId="14" xfId="33" applyNumberFormat="1" applyFont="1" applyFill="1" applyBorder="1" applyAlignment="1">
      <alignment horizontal="center" wrapText="1"/>
      <protection/>
    </xf>
    <xf numFmtId="2" fontId="2" fillId="0" borderId="14" xfId="33" applyNumberFormat="1" applyFont="1" applyFill="1" applyBorder="1" applyAlignment="1">
      <alignment wrapText="1"/>
      <protection/>
    </xf>
    <xf numFmtId="2" fontId="4" fillId="0" borderId="14" xfId="33" applyNumberFormat="1" applyFont="1" applyFill="1" applyBorder="1">
      <alignment/>
      <protection/>
    </xf>
    <xf numFmtId="0" fontId="7" fillId="0" borderId="10" xfId="33" applyFont="1" applyBorder="1" applyAlignment="1">
      <alignment horizontal="center"/>
      <protection/>
    </xf>
    <xf numFmtId="0" fontId="7" fillId="0" borderId="10" xfId="33" applyFont="1" applyBorder="1" applyAlignment="1">
      <alignment horizontal="center" vertical="top"/>
      <protection/>
    </xf>
    <xf numFmtId="0" fontId="7" fillId="0" borderId="17" xfId="33" applyFont="1" applyBorder="1" applyAlignment="1">
      <alignment horizontal="center"/>
      <protection/>
    </xf>
    <xf numFmtId="0" fontId="7" fillId="0" borderId="11" xfId="33" applyFont="1" applyBorder="1" applyAlignment="1">
      <alignment vertical="top"/>
      <protection/>
    </xf>
    <xf numFmtId="0" fontId="47" fillId="0" borderId="14" xfId="53" applyFont="1" applyBorder="1" applyAlignment="1">
      <alignment horizontal="center" vertical="center"/>
      <protection/>
    </xf>
    <xf numFmtId="0" fontId="47" fillId="0" borderId="14" xfId="53" applyFont="1" applyBorder="1" applyAlignment="1">
      <alignment horizontal="center" vertical="top"/>
      <protection/>
    </xf>
    <xf numFmtId="0" fontId="47" fillId="0" borderId="14" xfId="53" applyFont="1" applyBorder="1" applyAlignment="1">
      <alignment vertical="top" wrapText="1"/>
      <protection/>
    </xf>
    <xf numFmtId="0" fontId="8" fillId="0" borderId="11" xfId="33" applyFont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2" fontId="8" fillId="0" borderId="10" xfId="33" applyNumberFormat="1" applyFont="1" applyBorder="1" applyAlignment="1">
      <alignment horizontal="center"/>
      <protection/>
    </xf>
    <xf numFmtId="16" fontId="8" fillId="0" borderId="10" xfId="33" applyNumberFormat="1" applyFont="1" applyBorder="1" applyAlignment="1">
      <alignment horizontal="center"/>
      <protection/>
    </xf>
    <xf numFmtId="0" fontId="7" fillId="0" borderId="17" xfId="33" applyFont="1" applyBorder="1">
      <alignment/>
      <protection/>
    </xf>
    <xf numFmtId="0" fontId="47" fillId="0" borderId="14" xfId="53" applyFont="1" applyBorder="1">
      <alignment/>
      <protection/>
    </xf>
    <xf numFmtId="0" fontId="47" fillId="0" borderId="14" xfId="53" applyFont="1" applyBorder="1" applyAlignment="1">
      <alignment wrapText="1"/>
      <protection/>
    </xf>
    <xf numFmtId="0" fontId="8" fillId="0" borderId="10" xfId="33" applyFont="1" applyBorder="1" applyAlignment="1">
      <alignment horizontal="center" vertical="top"/>
      <protection/>
    </xf>
    <xf numFmtId="2" fontId="8" fillId="0" borderId="10" xfId="33" applyNumberFormat="1" applyFont="1" applyBorder="1" applyAlignment="1">
      <alignment horizontal="center" vertical="top"/>
      <protection/>
    </xf>
    <xf numFmtId="0" fontId="47" fillId="0" borderId="14" xfId="53" applyFont="1" applyBorder="1" applyAlignment="1">
      <alignment horizontal="left" vertical="top" wrapText="1"/>
      <protection/>
    </xf>
    <xf numFmtId="2" fontId="6" fillId="41" borderId="14" xfId="33" applyNumberFormat="1" applyFont="1" applyFill="1" applyBorder="1" applyAlignment="1">
      <alignment horizontal="center" vertical="center" wrapText="1"/>
      <protection/>
    </xf>
    <xf numFmtId="2" fontId="4" fillId="0" borderId="14" xfId="33" applyNumberFormat="1" applyFont="1" applyFill="1" applyBorder="1" applyAlignment="1">
      <alignment wrapText="1"/>
      <protection/>
    </xf>
    <xf numFmtId="0" fontId="4" fillId="0" borderId="14" xfId="33" applyNumberFormat="1" applyFont="1" applyFill="1" applyBorder="1" applyAlignment="1">
      <alignment horizontal="center" wrapText="1"/>
      <protection/>
    </xf>
    <xf numFmtId="2" fontId="4" fillId="33" borderId="14" xfId="33" applyNumberFormat="1" applyFont="1" applyFill="1" applyBorder="1" applyAlignment="1">
      <alignment wrapText="1"/>
      <protection/>
    </xf>
    <xf numFmtId="2" fontId="4" fillId="0" borderId="14" xfId="33" applyNumberFormat="1" applyFont="1" applyFill="1" applyBorder="1" applyAlignment="1">
      <alignment horizontal="right"/>
      <protection/>
    </xf>
    <xf numFmtId="2" fontId="4" fillId="33" borderId="14" xfId="33" applyNumberFormat="1" applyFont="1" applyFill="1" applyBorder="1">
      <alignment/>
      <protection/>
    </xf>
    <xf numFmtId="2" fontId="6" fillId="0" borderId="14" xfId="33" applyNumberFormat="1" applyFont="1" applyFill="1" applyBorder="1" applyAlignment="1">
      <alignment horizontal="left" wrapText="1"/>
      <protection/>
    </xf>
    <xf numFmtId="2" fontId="6" fillId="0" borderId="14" xfId="33" applyNumberFormat="1" applyFont="1" applyFill="1" applyBorder="1" applyAlignment="1">
      <alignment wrapText="1"/>
      <protection/>
    </xf>
    <xf numFmtId="2" fontId="4" fillId="0" borderId="14" xfId="33" applyNumberFormat="1" applyFont="1" applyFill="1" applyBorder="1" applyAlignment="1">
      <alignment horizontal="left" wrapText="1"/>
      <protection/>
    </xf>
    <xf numFmtId="2" fontId="6" fillId="42" borderId="14" xfId="33" applyNumberFormat="1" applyFont="1" applyFill="1" applyBorder="1" applyAlignment="1">
      <alignment horizontal="right" wrapText="1"/>
      <protection/>
    </xf>
    <xf numFmtId="2" fontId="6" fillId="42" borderId="14" xfId="33" applyNumberFormat="1" applyFont="1" applyFill="1" applyBorder="1" applyAlignment="1">
      <alignment wrapText="1"/>
      <protection/>
    </xf>
    <xf numFmtId="180" fontId="6" fillId="0" borderId="14" xfId="33" applyNumberFormat="1" applyFont="1" applyFill="1" applyBorder="1" applyAlignment="1">
      <alignment wrapText="1"/>
      <protection/>
    </xf>
    <xf numFmtId="2" fontId="6" fillId="0" borderId="14" xfId="33" applyNumberFormat="1" applyFont="1" applyFill="1" applyBorder="1" applyAlignment="1">
      <alignment horizontal="center" vertical="center" wrapText="1"/>
      <protection/>
    </xf>
    <xf numFmtId="2" fontId="6" fillId="43" borderId="14" xfId="33" applyNumberFormat="1" applyFont="1" applyFill="1" applyBorder="1" applyAlignment="1">
      <alignment horizontal="right" wrapText="1"/>
      <protection/>
    </xf>
    <xf numFmtId="2" fontId="6" fillId="43" borderId="14" xfId="33" applyNumberFormat="1" applyFont="1" applyFill="1" applyBorder="1" applyAlignment="1">
      <alignment wrapText="1"/>
      <protection/>
    </xf>
    <xf numFmtId="2" fontId="6" fillId="43" borderId="0" xfId="33" applyNumberFormat="1" applyFont="1" applyFill="1" applyBorder="1" applyAlignment="1">
      <alignment horizontal="right" wrapText="1"/>
      <protection/>
    </xf>
    <xf numFmtId="2" fontId="6" fillId="43" borderId="0" xfId="33" applyNumberFormat="1" applyFont="1" applyFill="1" applyBorder="1" applyAlignment="1">
      <alignment wrapText="1"/>
      <protection/>
    </xf>
    <xf numFmtId="0" fontId="10" fillId="33" borderId="0" xfId="33" applyFont="1" applyFill="1" applyBorder="1">
      <alignment/>
      <protection/>
    </xf>
    <xf numFmtId="2" fontId="10" fillId="33" borderId="0" xfId="33" applyNumberFormat="1" applyFont="1" applyFill="1" applyBorder="1">
      <alignment/>
      <protection/>
    </xf>
    <xf numFmtId="2" fontId="4" fillId="35" borderId="10" xfId="33" applyNumberFormat="1" applyFont="1" applyFill="1" applyBorder="1">
      <alignment/>
      <protection/>
    </xf>
    <xf numFmtId="2" fontId="4" fillId="33" borderId="10" xfId="33" applyNumberFormat="1" applyFont="1" applyFill="1" applyBorder="1">
      <alignment/>
      <protection/>
    </xf>
    <xf numFmtId="2" fontId="6" fillId="41" borderId="10" xfId="33" applyNumberFormat="1" applyFont="1" applyFill="1" applyBorder="1" applyAlignment="1">
      <alignment horizontal="center" vertical="center" wrapText="1"/>
      <protection/>
    </xf>
    <xf numFmtId="2" fontId="4" fillId="0" borderId="10" xfId="33" applyNumberFormat="1" applyFont="1" applyFill="1" applyBorder="1">
      <alignment/>
      <protection/>
    </xf>
    <xf numFmtId="2" fontId="4" fillId="33" borderId="17" xfId="33" applyNumberFormat="1" applyFont="1" applyFill="1" applyBorder="1">
      <alignment/>
      <protection/>
    </xf>
    <xf numFmtId="2" fontId="6" fillId="44" borderId="10" xfId="33" applyNumberFormat="1" applyFont="1" applyFill="1" applyBorder="1">
      <alignment/>
      <protection/>
    </xf>
    <xf numFmtId="2" fontId="6" fillId="44" borderId="17" xfId="33" applyNumberFormat="1" applyFont="1" applyFill="1" applyBorder="1">
      <alignment/>
      <protection/>
    </xf>
    <xf numFmtId="2" fontId="6" fillId="44" borderId="10" xfId="33" applyNumberFormat="1" applyFont="1" applyFill="1" applyBorder="1" applyAlignment="1">
      <alignment/>
      <protection/>
    </xf>
    <xf numFmtId="0" fontId="4" fillId="33" borderId="14" xfId="33" applyNumberFormat="1" applyFont="1" applyFill="1" applyBorder="1" applyAlignment="1">
      <alignment horizontal="center" wrapText="1"/>
      <protection/>
    </xf>
    <xf numFmtId="2" fontId="4" fillId="45" borderId="14" xfId="33" applyNumberFormat="1" applyFont="1" applyFill="1" applyBorder="1">
      <alignment/>
      <protection/>
    </xf>
    <xf numFmtId="49" fontId="4" fillId="0" borderId="14" xfId="33" applyNumberFormat="1" applyFont="1" applyFill="1" applyBorder="1" applyAlignment="1">
      <alignment horizontal="center" wrapText="1"/>
      <protection/>
    </xf>
    <xf numFmtId="2" fontId="4" fillId="36" borderId="14" xfId="33" applyNumberFormat="1" applyFont="1" applyFill="1" applyBorder="1">
      <alignment/>
      <protection/>
    </xf>
    <xf numFmtId="0" fontId="4" fillId="0" borderId="14" xfId="33" applyNumberFormat="1" applyFont="1" applyFill="1" applyBorder="1" applyAlignment="1">
      <alignment horizontal="center" vertical="top" wrapText="1"/>
      <protection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2" fontId="8" fillId="0" borderId="10" xfId="33" applyNumberFormat="1" applyFont="1" applyBorder="1" applyAlignment="1">
      <alignment horizontal="center" vertical="center"/>
      <protection/>
    </xf>
    <xf numFmtId="2" fontId="4" fillId="0" borderId="14" xfId="33" applyNumberFormat="1" applyFont="1" applyFill="1" applyBorder="1" applyAlignment="1">
      <alignment vertical="center" wrapText="1"/>
      <protection/>
    </xf>
    <xf numFmtId="2" fontId="4" fillId="33" borderId="14" xfId="33" applyNumberFormat="1" applyFont="1" applyFill="1" applyBorder="1" applyAlignment="1">
      <alignment vertical="center"/>
      <protection/>
    </xf>
    <xf numFmtId="2" fontId="4" fillId="0" borderId="14" xfId="33" applyNumberFormat="1" applyFont="1" applyFill="1" applyBorder="1" applyAlignment="1">
      <alignment vertical="center"/>
      <protection/>
    </xf>
    <xf numFmtId="2" fontId="4" fillId="33" borderId="14" xfId="33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2" fontId="3" fillId="33" borderId="14" xfId="3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2" fontId="2" fillId="46" borderId="0" xfId="0" applyNumberFormat="1" applyFont="1" applyFill="1" applyBorder="1" applyAlignment="1">
      <alignment horizontal="left" vertical="top" wrapText="1"/>
    </xf>
    <xf numFmtId="2" fontId="6" fillId="41" borderId="10" xfId="33" applyNumberFormat="1" applyFont="1" applyFill="1" applyBorder="1" applyAlignment="1">
      <alignment horizontal="center" vertical="center" wrapText="1"/>
      <protection/>
    </xf>
    <xf numFmtId="2" fontId="6" fillId="41" borderId="18" xfId="33" applyNumberFormat="1" applyFont="1" applyFill="1" applyBorder="1" applyAlignment="1">
      <alignment horizontal="center" vertical="center" wrapText="1"/>
      <protection/>
    </xf>
    <xf numFmtId="2" fontId="6" fillId="41" borderId="14" xfId="33" applyNumberFormat="1" applyFont="1" applyFill="1" applyBorder="1" applyAlignment="1">
      <alignment horizontal="center" vertical="center" wrapText="1"/>
      <protection/>
    </xf>
    <xf numFmtId="2" fontId="5" fillId="40" borderId="14" xfId="33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19" xfId="53" applyFont="1" applyBorder="1" applyAlignment="1">
      <alignment horizontal="center" vertical="center" wrapText="1"/>
      <protection/>
    </xf>
    <xf numFmtId="0" fontId="47" fillId="0" borderId="20" xfId="53" applyFont="1" applyBorder="1" applyAlignment="1">
      <alignment horizontal="center" vertical="center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47" fillId="0" borderId="21" xfId="53" applyFont="1" applyBorder="1" applyAlignment="1">
      <alignment horizontal="center" vertical="center" wrapText="1"/>
      <protection/>
    </xf>
    <xf numFmtId="0" fontId="47" fillId="0" borderId="22" xfId="53" applyFont="1" applyBorder="1" applyAlignment="1">
      <alignment horizontal="center" vertical="center" wrapText="1"/>
      <protection/>
    </xf>
    <xf numFmtId="0" fontId="47" fillId="0" borderId="23" xfId="5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79BE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5"/>
  <sheetViews>
    <sheetView tabSelected="1" zoomScale="85" zoomScaleNormal="85" zoomScaleSheetLayoutView="75" zoomScalePageLayoutView="0" workbookViewId="0" topLeftCell="A1">
      <selection activeCell="K255" sqref="K255"/>
    </sheetView>
  </sheetViews>
  <sheetFormatPr defaultColWidth="9.140625" defaultRowHeight="15.75" customHeight="1"/>
  <cols>
    <col min="1" max="1" width="49.28125" style="1" customWidth="1"/>
    <col min="2" max="2" width="15.421875" style="2" customWidth="1"/>
    <col min="3" max="3" width="13.8515625" style="2" customWidth="1"/>
    <col min="4" max="4" width="13.140625" style="2" customWidth="1"/>
    <col min="5" max="5" width="16.421875" style="2" customWidth="1"/>
    <col min="6" max="6" width="15.7109375" style="2" customWidth="1"/>
    <col min="7" max="7" width="11.7109375" style="3" customWidth="1"/>
    <col min="8" max="8" width="9.140625" style="4" customWidth="1"/>
    <col min="9" max="16384" width="9.140625" style="5" customWidth="1"/>
  </cols>
  <sheetData>
    <row r="1" spans="1:19" ht="15.75" customHeight="1">
      <c r="A1" s="6"/>
      <c r="B1" s="3"/>
      <c r="C1" s="3"/>
      <c r="D1" s="3"/>
      <c r="E1" s="3"/>
      <c r="F1" s="3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4"/>
    </row>
    <row r="2" spans="1:19" s="7" customFormat="1" ht="50.25" customHeight="1">
      <c r="A2" s="94" t="s">
        <v>196</v>
      </c>
      <c r="B2" s="94"/>
      <c r="C2" s="94"/>
      <c r="D2" s="94"/>
      <c r="E2" s="94"/>
      <c r="F2" s="94"/>
      <c r="G2" s="95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6"/>
    </row>
    <row r="3" spans="1:19" ht="25.5" customHeight="1">
      <c r="A3" s="92" t="s">
        <v>0</v>
      </c>
      <c r="B3" s="92" t="s">
        <v>1</v>
      </c>
      <c r="C3" s="99" t="s">
        <v>2</v>
      </c>
      <c r="D3" s="99"/>
      <c r="E3" s="99"/>
      <c r="F3" s="99" t="s">
        <v>3</v>
      </c>
      <c r="G3" s="92" t="s">
        <v>167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42" customHeight="1">
      <c r="A4" s="93"/>
      <c r="B4" s="93"/>
      <c r="C4" s="52" t="s">
        <v>4</v>
      </c>
      <c r="D4" s="52" t="s">
        <v>5</v>
      </c>
      <c r="E4" s="52" t="s">
        <v>6</v>
      </c>
      <c r="F4" s="99"/>
      <c r="G4" s="9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35.25" customHeight="1">
      <c r="A5" s="100" t="s">
        <v>189</v>
      </c>
      <c r="B5" s="100"/>
      <c r="C5" s="31"/>
      <c r="D5" s="31"/>
      <c r="E5" s="31"/>
      <c r="F5" s="31"/>
      <c r="G5" s="3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s="9" customFormat="1" ht="21.75" customHeight="1">
      <c r="A6" s="32" t="s">
        <v>7</v>
      </c>
      <c r="B6" s="33"/>
      <c r="C6" s="33"/>
      <c r="D6" s="33"/>
      <c r="E6" s="33"/>
      <c r="F6" s="33"/>
      <c r="G6" s="15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.75" customHeight="1">
      <c r="A7" s="53" t="s">
        <v>132</v>
      </c>
      <c r="B7" s="53">
        <v>50</v>
      </c>
      <c r="C7" s="34">
        <v>5.8</v>
      </c>
      <c r="D7" s="34">
        <v>8.3</v>
      </c>
      <c r="E7" s="34">
        <v>14.89</v>
      </c>
      <c r="F7" s="34">
        <v>143.5</v>
      </c>
      <c r="G7" s="54" t="s">
        <v>72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21.75" customHeight="1">
      <c r="A8" s="55" t="s">
        <v>178</v>
      </c>
      <c r="B8" s="55">
        <v>210</v>
      </c>
      <c r="C8" s="34">
        <v>6.03</v>
      </c>
      <c r="D8" s="34">
        <v>10.72</v>
      </c>
      <c r="E8" s="34">
        <v>42.23</v>
      </c>
      <c r="F8" s="34">
        <v>225</v>
      </c>
      <c r="G8" s="79" t="s">
        <v>73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8" customFormat="1" ht="21.75" customHeight="1">
      <c r="A9" s="53" t="s">
        <v>9</v>
      </c>
      <c r="B9" s="53">
        <v>200</v>
      </c>
      <c r="C9" s="34">
        <v>3.16</v>
      </c>
      <c r="D9" s="34">
        <v>2.67</v>
      </c>
      <c r="E9" s="34">
        <v>15.95</v>
      </c>
      <c r="F9" s="34">
        <v>100.6</v>
      </c>
      <c r="G9" s="54" t="s">
        <v>74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8" customFormat="1" ht="21.75" customHeight="1">
      <c r="A10" s="53" t="s">
        <v>11</v>
      </c>
      <c r="B10" s="53">
        <v>20</v>
      </c>
      <c r="C10" s="34">
        <v>1.11</v>
      </c>
      <c r="D10" s="34">
        <v>0.22</v>
      </c>
      <c r="E10" s="34">
        <v>9.78</v>
      </c>
      <c r="F10" s="56">
        <v>45.55</v>
      </c>
      <c r="G10" s="54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8" customFormat="1" ht="21.75" customHeight="1">
      <c r="A11" s="53" t="s">
        <v>12</v>
      </c>
      <c r="B11" s="53">
        <v>30</v>
      </c>
      <c r="C11" s="57">
        <v>2.02</v>
      </c>
      <c r="D11" s="57">
        <v>0.25</v>
      </c>
      <c r="E11" s="57">
        <v>15.05</v>
      </c>
      <c r="F11" s="56">
        <v>70.57</v>
      </c>
      <c r="G11" s="54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8" customFormat="1" ht="21.75" customHeight="1">
      <c r="A12" s="58" t="s">
        <v>13</v>
      </c>
      <c r="B12" s="59">
        <f>SUM(B7:B11)</f>
        <v>510</v>
      </c>
      <c r="C12" s="59">
        <f>SUM(C7:C11)</f>
        <v>18.12</v>
      </c>
      <c r="D12" s="59">
        <f>SUM(D7:D11)</f>
        <v>22.160000000000004</v>
      </c>
      <c r="E12" s="59">
        <f>SUM(E7:E11)</f>
        <v>97.89999999999999</v>
      </c>
      <c r="F12" s="59">
        <f>SUM(F7:F11)</f>
        <v>585.22</v>
      </c>
      <c r="G12" s="54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8" customFormat="1" ht="21.75" customHeight="1">
      <c r="A13" s="32" t="s">
        <v>14</v>
      </c>
      <c r="B13" s="53"/>
      <c r="C13" s="34"/>
      <c r="D13" s="34"/>
      <c r="E13" s="34"/>
      <c r="F13" s="56"/>
      <c r="G13" s="54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8" customFormat="1" ht="21.75" customHeight="1">
      <c r="A14" s="53" t="s">
        <v>197</v>
      </c>
      <c r="B14" s="53">
        <v>100</v>
      </c>
      <c r="C14" s="34">
        <v>0.8</v>
      </c>
      <c r="D14" s="34">
        <v>0.1</v>
      </c>
      <c r="E14" s="34">
        <v>1.9</v>
      </c>
      <c r="F14" s="34">
        <v>10</v>
      </c>
      <c r="G14" s="54" t="s">
        <v>198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s="8" customFormat="1" ht="21.75" customHeight="1">
      <c r="A15" s="53" t="s">
        <v>49</v>
      </c>
      <c r="B15" s="53">
        <v>250</v>
      </c>
      <c r="C15" s="34">
        <v>1.76</v>
      </c>
      <c r="D15" s="34">
        <v>4.95</v>
      </c>
      <c r="E15" s="34">
        <v>7.9</v>
      </c>
      <c r="F15" s="56">
        <v>89.75</v>
      </c>
      <c r="G15" s="54" t="s">
        <v>75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s="8" customFormat="1" ht="21.75" customHeight="1">
      <c r="A16" s="60" t="s">
        <v>50</v>
      </c>
      <c r="B16" s="53">
        <v>100</v>
      </c>
      <c r="C16" s="34">
        <v>18.88</v>
      </c>
      <c r="D16" s="34">
        <v>15.88</v>
      </c>
      <c r="E16" s="34">
        <v>10.99</v>
      </c>
      <c r="F16" s="56">
        <v>163.74</v>
      </c>
      <c r="G16" s="54" t="s">
        <v>76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s="8" customFormat="1" ht="21.75" customHeight="1">
      <c r="A17" s="53" t="s">
        <v>51</v>
      </c>
      <c r="B17" s="53">
        <v>180</v>
      </c>
      <c r="C17" s="34">
        <v>4.85</v>
      </c>
      <c r="D17" s="34">
        <v>5.62</v>
      </c>
      <c r="E17" s="34">
        <v>29.46</v>
      </c>
      <c r="F17" s="57">
        <v>182.8</v>
      </c>
      <c r="G17" s="54" t="s">
        <v>77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s="8" customFormat="1" ht="21.75" customHeight="1">
      <c r="A18" s="53" t="s">
        <v>52</v>
      </c>
      <c r="B18" s="53">
        <v>200</v>
      </c>
      <c r="C18" s="56">
        <v>5.6</v>
      </c>
      <c r="D18" s="56">
        <v>5</v>
      </c>
      <c r="E18" s="56">
        <v>22</v>
      </c>
      <c r="F18" s="57">
        <v>156</v>
      </c>
      <c r="G18" s="54" t="s">
        <v>78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s="8" customFormat="1" ht="21.75" customHeight="1">
      <c r="A19" s="53" t="s">
        <v>26</v>
      </c>
      <c r="B19" s="53">
        <v>100</v>
      </c>
      <c r="C19" s="56">
        <v>0.4</v>
      </c>
      <c r="D19" s="56">
        <v>0.3</v>
      </c>
      <c r="E19" s="56">
        <v>10.3</v>
      </c>
      <c r="F19" s="34">
        <v>47</v>
      </c>
      <c r="G19" s="54" t="s">
        <v>79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s="8" customFormat="1" ht="21.75" customHeight="1">
      <c r="A20" s="53" t="s">
        <v>12</v>
      </c>
      <c r="B20" s="53">
        <v>60</v>
      </c>
      <c r="C20" s="57">
        <v>4.05</v>
      </c>
      <c r="D20" s="57">
        <v>0.51</v>
      </c>
      <c r="E20" s="57">
        <v>30.09</v>
      </c>
      <c r="F20" s="56">
        <v>140.28</v>
      </c>
      <c r="G20" s="54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8" customFormat="1" ht="21.75" customHeight="1">
      <c r="A21" s="53" t="s">
        <v>11</v>
      </c>
      <c r="B21" s="53">
        <v>30</v>
      </c>
      <c r="C21" s="34">
        <v>1.68</v>
      </c>
      <c r="D21" s="34">
        <v>0.34</v>
      </c>
      <c r="E21" s="34">
        <v>14.82</v>
      </c>
      <c r="F21" s="56">
        <v>69.02</v>
      </c>
      <c r="G21" s="54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8" customFormat="1" ht="21.75" customHeight="1">
      <c r="A22" s="58" t="s">
        <v>19</v>
      </c>
      <c r="B22" s="59">
        <f>SUM(B14:B21)</f>
        <v>1020</v>
      </c>
      <c r="C22" s="59">
        <f>SUM(C14:C21)</f>
        <v>38.019999999999996</v>
      </c>
      <c r="D22" s="59">
        <f>SUM(D14:D21)</f>
        <v>32.7</v>
      </c>
      <c r="E22" s="59">
        <f>SUM(E14:E21)</f>
        <v>127.46000000000001</v>
      </c>
      <c r="F22" s="59">
        <f>SUM(F14:F21)</f>
        <v>858.5899999999999</v>
      </c>
      <c r="G22" s="54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s="8" customFormat="1" ht="21.75" customHeight="1">
      <c r="A23" s="32" t="s">
        <v>20</v>
      </c>
      <c r="B23" s="53"/>
      <c r="C23" s="34"/>
      <c r="D23" s="34"/>
      <c r="E23" s="34"/>
      <c r="F23" s="56"/>
      <c r="G23" s="54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s="8" customFormat="1" ht="21.75" customHeight="1">
      <c r="A24" s="60" t="s">
        <v>205</v>
      </c>
      <c r="B24" s="53">
        <v>40</v>
      </c>
      <c r="C24" s="34">
        <v>5.08</v>
      </c>
      <c r="D24" s="34">
        <v>4.6</v>
      </c>
      <c r="E24" s="34">
        <v>0.28</v>
      </c>
      <c r="F24" s="56">
        <v>63</v>
      </c>
      <c r="G24" s="54" t="s">
        <v>80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s="8" customFormat="1" ht="21.75" customHeight="1">
      <c r="A25" s="53" t="s">
        <v>53</v>
      </c>
      <c r="B25" s="53">
        <v>120</v>
      </c>
      <c r="C25" s="34">
        <v>7.9</v>
      </c>
      <c r="D25" s="34">
        <v>8.12</v>
      </c>
      <c r="E25" s="34">
        <v>9.63</v>
      </c>
      <c r="F25" s="56">
        <v>283</v>
      </c>
      <c r="G25" s="54" t="s">
        <v>36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s="8" customFormat="1" ht="21.75" customHeight="1">
      <c r="A26" s="53" t="s">
        <v>184</v>
      </c>
      <c r="B26" s="53">
        <v>200</v>
      </c>
      <c r="C26" s="34">
        <v>10</v>
      </c>
      <c r="D26" s="34">
        <v>6</v>
      </c>
      <c r="E26" s="34">
        <v>9.4</v>
      </c>
      <c r="F26" s="56">
        <v>106</v>
      </c>
      <c r="G26" s="54" t="s">
        <v>78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s="8" customFormat="1" ht="21.75" customHeight="1">
      <c r="A27" s="58" t="s">
        <v>22</v>
      </c>
      <c r="B27" s="59">
        <f>SUM(B24:B26)</f>
        <v>360</v>
      </c>
      <c r="C27" s="59">
        <f>SUM(C24:C26)</f>
        <v>22.98</v>
      </c>
      <c r="D27" s="59">
        <f>SUM(D24:D26)</f>
        <v>18.72</v>
      </c>
      <c r="E27" s="59">
        <f>SUM(E24:E26)</f>
        <v>19.310000000000002</v>
      </c>
      <c r="F27" s="59">
        <f>SUM(F24:F26)</f>
        <v>452</v>
      </c>
      <c r="G27" s="54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21.75" customHeight="1">
      <c r="A28" s="61" t="s">
        <v>23</v>
      </c>
      <c r="B28" s="62">
        <f>B12+B22+B27</f>
        <v>1890</v>
      </c>
      <c r="C28" s="62">
        <f>C12+C22+C27</f>
        <v>79.12</v>
      </c>
      <c r="D28" s="62">
        <f>D12+D22+D27</f>
        <v>73.58000000000001</v>
      </c>
      <c r="E28" s="62">
        <f>E12+E22+E27</f>
        <v>244.67000000000002</v>
      </c>
      <c r="F28" s="62">
        <f>F12+F22+F27</f>
        <v>1895.81</v>
      </c>
      <c r="G28" s="80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s="9" customFormat="1" ht="21.75" customHeight="1">
      <c r="A29" s="30" t="s">
        <v>168</v>
      </c>
      <c r="B29" s="31"/>
      <c r="C29" s="31"/>
      <c r="D29" s="31"/>
      <c r="E29" s="31"/>
      <c r="F29" s="31"/>
      <c r="G29" s="31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s="9" customFormat="1" ht="21.75" customHeight="1">
      <c r="A30" s="32" t="s">
        <v>7</v>
      </c>
      <c r="B30" s="53"/>
      <c r="C30" s="53"/>
      <c r="D30" s="53"/>
      <c r="E30" s="53"/>
      <c r="F30" s="53"/>
      <c r="G30" s="5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21.75" customHeight="1">
      <c r="A31" s="53" t="s">
        <v>199</v>
      </c>
      <c r="B31" s="53">
        <v>100</v>
      </c>
      <c r="C31" s="34">
        <v>1.7</v>
      </c>
      <c r="D31" s="34">
        <v>5.01</v>
      </c>
      <c r="E31" s="34">
        <v>8.47</v>
      </c>
      <c r="F31" s="34">
        <v>85.87</v>
      </c>
      <c r="G31" s="54" t="s">
        <v>78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ht="21.75" customHeight="1">
      <c r="A32" s="53" t="s">
        <v>54</v>
      </c>
      <c r="B32" s="53">
        <v>120</v>
      </c>
      <c r="C32" s="34">
        <v>17.41</v>
      </c>
      <c r="D32" s="34">
        <v>20.1</v>
      </c>
      <c r="E32" s="34">
        <v>4.48</v>
      </c>
      <c r="F32" s="34">
        <v>198.5</v>
      </c>
      <c r="G32" s="54" t="s">
        <v>81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21.75" customHeight="1">
      <c r="A33" s="53" t="s">
        <v>55</v>
      </c>
      <c r="B33" s="53">
        <v>180</v>
      </c>
      <c r="C33" s="56">
        <v>6.67</v>
      </c>
      <c r="D33" s="56">
        <v>6.36</v>
      </c>
      <c r="E33" s="56">
        <v>31.73</v>
      </c>
      <c r="F33" s="34">
        <v>202.14</v>
      </c>
      <c r="G33" s="54" t="s">
        <v>82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8" customFormat="1" ht="21.75" customHeight="1">
      <c r="A34" s="53" t="s">
        <v>83</v>
      </c>
      <c r="B34" s="53">
        <v>200</v>
      </c>
      <c r="C34" s="34">
        <v>0.31</v>
      </c>
      <c r="D34" s="34">
        <v>0</v>
      </c>
      <c r="E34" s="34">
        <v>39.4</v>
      </c>
      <c r="F34" s="56">
        <v>160</v>
      </c>
      <c r="G34" s="54" t="s">
        <v>84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8" customFormat="1" ht="21.75" customHeight="1">
      <c r="A35" s="53" t="s">
        <v>11</v>
      </c>
      <c r="B35" s="53">
        <v>20</v>
      </c>
      <c r="C35" s="34">
        <v>1.11</v>
      </c>
      <c r="D35" s="34">
        <v>0.22</v>
      </c>
      <c r="E35" s="34">
        <v>9.78</v>
      </c>
      <c r="F35" s="56">
        <v>45.55</v>
      </c>
      <c r="G35" s="5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8" customFormat="1" ht="21.75" customHeight="1">
      <c r="A36" s="53" t="s">
        <v>12</v>
      </c>
      <c r="B36" s="53">
        <v>30</v>
      </c>
      <c r="C36" s="57">
        <v>2.02</v>
      </c>
      <c r="D36" s="57">
        <v>0.25</v>
      </c>
      <c r="E36" s="57">
        <v>15.05</v>
      </c>
      <c r="F36" s="56">
        <v>70.57</v>
      </c>
      <c r="G36" s="5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8" customFormat="1" ht="21.75" customHeight="1">
      <c r="A37" s="58" t="s">
        <v>13</v>
      </c>
      <c r="B37" s="59">
        <f>SUM(B31:B36)</f>
        <v>650</v>
      </c>
      <c r="C37" s="59">
        <f>SUM(C31:C36)</f>
        <v>29.22</v>
      </c>
      <c r="D37" s="59">
        <f>SUM(D31:D36)</f>
        <v>31.939999999999998</v>
      </c>
      <c r="E37" s="59">
        <f>SUM(E31:E36)</f>
        <v>108.91</v>
      </c>
      <c r="F37" s="59">
        <f>SUM(F31:F36)</f>
        <v>762.6299999999999</v>
      </c>
      <c r="G37" s="5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8" customFormat="1" ht="21.75" customHeight="1">
      <c r="A38" s="32" t="s">
        <v>14</v>
      </c>
      <c r="B38" s="53"/>
      <c r="C38" s="53"/>
      <c r="D38" s="53"/>
      <c r="E38" s="53"/>
      <c r="F38" s="53"/>
      <c r="G38" s="3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8" customFormat="1" ht="21.75" customHeight="1">
      <c r="A39" s="53" t="s">
        <v>200</v>
      </c>
      <c r="B39" s="34">
        <v>100</v>
      </c>
      <c r="C39" s="34">
        <v>1.12</v>
      </c>
      <c r="D39" s="34">
        <v>0.1</v>
      </c>
      <c r="E39" s="34">
        <v>3.5</v>
      </c>
      <c r="F39" s="34">
        <v>20</v>
      </c>
      <c r="G39" s="81" t="s">
        <v>8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8" customFormat="1" ht="21.75" customHeight="1">
      <c r="A40" s="60" t="s">
        <v>27</v>
      </c>
      <c r="B40" s="53">
        <v>250</v>
      </c>
      <c r="C40" s="34">
        <v>5.49</v>
      </c>
      <c r="D40" s="34">
        <v>10.54</v>
      </c>
      <c r="E40" s="34">
        <v>17.45</v>
      </c>
      <c r="F40" s="56">
        <v>148.25</v>
      </c>
      <c r="G40" s="54" t="s">
        <v>85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8" customFormat="1" ht="21.75" customHeight="1">
      <c r="A41" s="53" t="s">
        <v>122</v>
      </c>
      <c r="B41" s="53">
        <v>120</v>
      </c>
      <c r="C41" s="57">
        <v>14.84</v>
      </c>
      <c r="D41" s="57">
        <v>11.07</v>
      </c>
      <c r="E41" s="57">
        <v>19.93</v>
      </c>
      <c r="F41" s="34">
        <v>191.25</v>
      </c>
      <c r="G41" s="54" t="s">
        <v>86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s="8" customFormat="1" ht="21.75" customHeight="1">
      <c r="A42" s="53" t="s">
        <v>38</v>
      </c>
      <c r="B42" s="53">
        <v>180</v>
      </c>
      <c r="C42" s="34">
        <v>4.45</v>
      </c>
      <c r="D42" s="34">
        <v>6.36</v>
      </c>
      <c r="E42" s="34">
        <v>24.53</v>
      </c>
      <c r="F42" s="34">
        <v>164.7</v>
      </c>
      <c r="G42" s="54" t="s">
        <v>87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8" customFormat="1" ht="21.75" customHeight="1">
      <c r="A43" s="53" t="s">
        <v>56</v>
      </c>
      <c r="B43" s="53">
        <v>200</v>
      </c>
      <c r="C43" s="34">
        <v>0.07</v>
      </c>
      <c r="D43" s="34">
        <v>0.02</v>
      </c>
      <c r="E43" s="34">
        <v>15</v>
      </c>
      <c r="F43" s="56">
        <v>60</v>
      </c>
      <c r="G43" s="54" t="s">
        <v>88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s="8" customFormat="1" ht="21.75" customHeight="1">
      <c r="A44" s="53" t="s">
        <v>41</v>
      </c>
      <c r="B44" s="53">
        <v>100</v>
      </c>
      <c r="C44" s="56">
        <v>0.4</v>
      </c>
      <c r="D44" s="56">
        <v>0.4</v>
      </c>
      <c r="E44" s="56">
        <v>9.8</v>
      </c>
      <c r="F44" s="34">
        <v>47</v>
      </c>
      <c r="G44" s="54" t="s">
        <v>79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8" customFormat="1" ht="21.75" customHeight="1">
      <c r="A45" s="53" t="s">
        <v>18</v>
      </c>
      <c r="B45" s="53">
        <v>22</v>
      </c>
      <c r="C45" s="34">
        <v>1.65</v>
      </c>
      <c r="D45" s="56">
        <v>2.08</v>
      </c>
      <c r="E45" s="56">
        <v>16.69</v>
      </c>
      <c r="F45" s="34">
        <v>92.1</v>
      </c>
      <c r="G45" s="54" t="s">
        <v>8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8" customFormat="1" ht="21.75" customHeight="1">
      <c r="A46" s="53" t="s">
        <v>12</v>
      </c>
      <c r="B46" s="53">
        <v>60</v>
      </c>
      <c r="C46" s="57">
        <v>4.05</v>
      </c>
      <c r="D46" s="57">
        <v>0.51</v>
      </c>
      <c r="E46" s="57">
        <v>30.09</v>
      </c>
      <c r="F46" s="56">
        <v>140.28</v>
      </c>
      <c r="G46" s="5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8" customFormat="1" ht="21.75" customHeight="1">
      <c r="A47" s="53" t="s">
        <v>11</v>
      </c>
      <c r="B47" s="53">
        <v>30</v>
      </c>
      <c r="C47" s="34">
        <v>1.68</v>
      </c>
      <c r="D47" s="34">
        <v>0.34</v>
      </c>
      <c r="E47" s="34">
        <v>14.82</v>
      </c>
      <c r="F47" s="56">
        <v>69.02</v>
      </c>
      <c r="G47" s="5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8" customFormat="1" ht="21.75" customHeight="1">
      <c r="A48" s="58" t="s">
        <v>19</v>
      </c>
      <c r="B48" s="59">
        <f>SUM(B39:B47)</f>
        <v>1062</v>
      </c>
      <c r="C48" s="59">
        <f>SUM(C39:C47)</f>
        <v>33.74999999999999</v>
      </c>
      <c r="D48" s="59">
        <f>SUM(D39:D47)</f>
        <v>31.42</v>
      </c>
      <c r="E48" s="59">
        <f>SUM(E39:E47)</f>
        <v>151.80999999999997</v>
      </c>
      <c r="F48" s="59">
        <f>SUM(F39:F47)</f>
        <v>932.6</v>
      </c>
      <c r="G48" s="5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8" customFormat="1" ht="21.75" customHeight="1">
      <c r="A49" s="32" t="s">
        <v>20</v>
      </c>
      <c r="B49" s="53"/>
      <c r="C49" s="34"/>
      <c r="D49" s="34"/>
      <c r="E49" s="34"/>
      <c r="F49" s="56"/>
      <c r="G49" s="5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s="8" customFormat="1" ht="21.75" customHeight="1">
      <c r="A50" s="60" t="s">
        <v>57</v>
      </c>
      <c r="B50" s="53">
        <v>150</v>
      </c>
      <c r="C50" s="34">
        <v>12.9</v>
      </c>
      <c r="D50" s="34">
        <v>12.6</v>
      </c>
      <c r="E50" s="34">
        <v>29.45</v>
      </c>
      <c r="F50" s="56">
        <v>283.73</v>
      </c>
      <c r="G50" s="54" t="s">
        <v>89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s="8" customFormat="1" ht="21.75" customHeight="1">
      <c r="A51" s="53" t="s">
        <v>17</v>
      </c>
      <c r="B51" s="53">
        <v>200</v>
      </c>
      <c r="C51" s="34">
        <v>1.0015060240963856</v>
      </c>
      <c r="D51" s="34">
        <v>0</v>
      </c>
      <c r="E51" s="34">
        <v>20.23042168674699</v>
      </c>
      <c r="F51" s="56">
        <f>E51*4+D51*9+C51*4</f>
        <v>84.9277108433735</v>
      </c>
      <c r="G51" s="54" t="s">
        <v>8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s="8" customFormat="1" ht="21.75" customHeight="1">
      <c r="A52" s="58" t="s">
        <v>22</v>
      </c>
      <c r="B52" s="59">
        <f>SUM(B50:B51)</f>
        <v>350</v>
      </c>
      <c r="C52" s="59">
        <f>SUM(C50:C51)</f>
        <v>13.901506024096387</v>
      </c>
      <c r="D52" s="59">
        <f>SUM(D50:D51)</f>
        <v>12.6</v>
      </c>
      <c r="E52" s="59">
        <f>SUM(E50:E51)</f>
        <v>49.68042168674699</v>
      </c>
      <c r="F52" s="59">
        <f>SUM(F50:F51)</f>
        <v>368.65771084337354</v>
      </c>
      <c r="G52" s="57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s="8" customFormat="1" ht="21.75" customHeight="1">
      <c r="A53" s="61" t="s">
        <v>23</v>
      </c>
      <c r="B53" s="62">
        <f>B37+B48+B52</f>
        <v>2062</v>
      </c>
      <c r="C53" s="62">
        <f>C37+C48+C52</f>
        <v>76.87150602409638</v>
      </c>
      <c r="D53" s="62">
        <f>D37+D48+D52</f>
        <v>75.96</v>
      </c>
      <c r="E53" s="62">
        <f>E37+E48+E52</f>
        <v>310.40042168674694</v>
      </c>
      <c r="F53" s="62">
        <f>F37+F48+F52</f>
        <v>2063.8877108433735</v>
      </c>
      <c r="G53" s="80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21.75" customHeight="1">
      <c r="A54" s="30" t="s">
        <v>169</v>
      </c>
      <c r="B54" s="31"/>
      <c r="C54" s="31"/>
      <c r="D54" s="31"/>
      <c r="E54" s="31"/>
      <c r="F54" s="31"/>
      <c r="G54" s="31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s="8" customFormat="1" ht="21.75" customHeight="1">
      <c r="A55" s="32" t="s">
        <v>7</v>
      </c>
      <c r="B55" s="53"/>
      <c r="C55" s="34"/>
      <c r="D55" s="34"/>
      <c r="E55" s="34"/>
      <c r="F55" s="34"/>
      <c r="G55" s="57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s="8" customFormat="1" ht="21.75" customHeight="1">
      <c r="A56" s="53" t="s">
        <v>58</v>
      </c>
      <c r="B56" s="53">
        <v>100</v>
      </c>
      <c r="C56" s="34">
        <v>2.29</v>
      </c>
      <c r="D56" s="34">
        <v>6.77</v>
      </c>
      <c r="E56" s="34">
        <v>11.65</v>
      </c>
      <c r="F56" s="34">
        <v>118.52</v>
      </c>
      <c r="G56" s="54" t="s">
        <v>78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8" customFormat="1" ht="21.75" customHeight="1">
      <c r="A57" s="53" t="s">
        <v>59</v>
      </c>
      <c r="B57" s="53">
        <v>185</v>
      </c>
      <c r="C57" s="34">
        <v>10.54</v>
      </c>
      <c r="D57" s="34">
        <v>9.6</v>
      </c>
      <c r="E57" s="34">
        <v>33.05</v>
      </c>
      <c r="F57" s="34">
        <v>282</v>
      </c>
      <c r="G57" s="54" t="s">
        <v>201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8" customFormat="1" ht="21.75" customHeight="1">
      <c r="A58" s="53" t="s">
        <v>56</v>
      </c>
      <c r="B58" s="53">
        <v>200</v>
      </c>
      <c r="C58" s="56">
        <v>0.07</v>
      </c>
      <c r="D58" s="56">
        <v>0.02</v>
      </c>
      <c r="E58" s="56">
        <v>15</v>
      </c>
      <c r="F58" s="57">
        <v>60</v>
      </c>
      <c r="G58" s="54" t="s">
        <v>88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8" customFormat="1" ht="21.75" customHeight="1">
      <c r="A59" s="53" t="s">
        <v>11</v>
      </c>
      <c r="B59" s="53">
        <v>20</v>
      </c>
      <c r="C59" s="34">
        <v>1.11</v>
      </c>
      <c r="D59" s="34">
        <v>0.22</v>
      </c>
      <c r="E59" s="34">
        <v>9.78</v>
      </c>
      <c r="F59" s="56">
        <v>45.55</v>
      </c>
      <c r="G59" s="54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s="8" customFormat="1" ht="21.75" customHeight="1">
      <c r="A60" s="53" t="s">
        <v>12</v>
      </c>
      <c r="B60" s="53">
        <v>30</v>
      </c>
      <c r="C60" s="57">
        <v>2.02</v>
      </c>
      <c r="D60" s="57">
        <v>0.25</v>
      </c>
      <c r="E60" s="57">
        <v>15.05</v>
      </c>
      <c r="F60" s="56">
        <v>70.57</v>
      </c>
      <c r="G60" s="54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s="8" customFormat="1" ht="21.75" customHeight="1">
      <c r="A61" s="58" t="s">
        <v>13</v>
      </c>
      <c r="B61" s="59">
        <f>SUM(B56:B60)</f>
        <v>535</v>
      </c>
      <c r="C61" s="59">
        <f>SUM(C56:C60)</f>
        <v>16.029999999999998</v>
      </c>
      <c r="D61" s="59">
        <f>SUM(D56:D60)</f>
        <v>16.859999999999996</v>
      </c>
      <c r="E61" s="59">
        <f>SUM(E56:E60)</f>
        <v>84.52999999999999</v>
      </c>
      <c r="F61" s="59">
        <f>SUM(F56:F60)</f>
        <v>576.64</v>
      </c>
      <c r="G61" s="5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s="8" customFormat="1" ht="21.75" customHeight="1">
      <c r="A62" s="32" t="s">
        <v>14</v>
      </c>
      <c r="B62" s="53"/>
      <c r="C62" s="53"/>
      <c r="D62" s="53"/>
      <c r="E62" s="53"/>
      <c r="F62" s="53"/>
      <c r="G62" s="3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s="8" customFormat="1" ht="34.5" customHeight="1">
      <c r="A63" s="60" t="s">
        <v>91</v>
      </c>
      <c r="B63" s="53">
        <v>250</v>
      </c>
      <c r="C63" s="34">
        <v>2.02</v>
      </c>
      <c r="D63" s="34">
        <v>5.09</v>
      </c>
      <c r="E63" s="34">
        <v>11.98</v>
      </c>
      <c r="F63" s="56">
        <v>107.25</v>
      </c>
      <c r="G63" s="54" t="s">
        <v>202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s="8" customFormat="1" ht="21.75" customHeight="1">
      <c r="A64" s="53" t="s">
        <v>92</v>
      </c>
      <c r="B64" s="53">
        <v>180</v>
      </c>
      <c r="C64" s="57">
        <v>26.29</v>
      </c>
      <c r="D64" s="57">
        <v>19.9</v>
      </c>
      <c r="E64" s="57">
        <v>50.37</v>
      </c>
      <c r="F64" s="57">
        <v>485.73</v>
      </c>
      <c r="G64" s="54" t="s">
        <v>93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s="8" customFormat="1" ht="21.75" customHeight="1">
      <c r="A65" s="53" t="s">
        <v>60</v>
      </c>
      <c r="B65" s="53">
        <v>200</v>
      </c>
      <c r="C65" s="56">
        <v>5.6</v>
      </c>
      <c r="D65" s="56">
        <v>5</v>
      </c>
      <c r="E65" s="56">
        <v>22</v>
      </c>
      <c r="F65" s="57">
        <v>156</v>
      </c>
      <c r="G65" s="54" t="s">
        <v>8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s="8" customFormat="1" ht="21.75" customHeight="1">
      <c r="A66" s="53" t="s">
        <v>32</v>
      </c>
      <c r="B66" s="53">
        <v>200</v>
      </c>
      <c r="C66" s="56">
        <v>1.56</v>
      </c>
      <c r="D66" s="56">
        <v>0.34</v>
      </c>
      <c r="E66" s="56">
        <v>39.96</v>
      </c>
      <c r="F66" s="34">
        <v>178.19</v>
      </c>
      <c r="G66" s="54" t="s">
        <v>79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s="8" customFormat="1" ht="21.75" customHeight="1">
      <c r="A67" s="53" t="s">
        <v>12</v>
      </c>
      <c r="B67" s="53">
        <v>60</v>
      </c>
      <c r="C67" s="57">
        <v>4.05</v>
      </c>
      <c r="D67" s="57">
        <v>0.51</v>
      </c>
      <c r="E67" s="57">
        <v>30.09</v>
      </c>
      <c r="F67" s="56">
        <v>140.28</v>
      </c>
      <c r="G67" s="54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s="8" customFormat="1" ht="21.75" customHeight="1">
      <c r="A68" s="53" t="s">
        <v>11</v>
      </c>
      <c r="B68" s="53">
        <v>30</v>
      </c>
      <c r="C68" s="34">
        <v>1.68</v>
      </c>
      <c r="D68" s="34">
        <v>0.34</v>
      </c>
      <c r="E68" s="34">
        <v>14.82</v>
      </c>
      <c r="F68" s="56">
        <v>69.02</v>
      </c>
      <c r="G68" s="5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s="8" customFormat="1" ht="21.75" customHeight="1">
      <c r="A69" s="58" t="s">
        <v>19</v>
      </c>
      <c r="B69" s="59">
        <f>SUM(B63:B68)</f>
        <v>920</v>
      </c>
      <c r="C69" s="59">
        <f>SUM(C63:C68)</f>
        <v>41.199999999999996</v>
      </c>
      <c r="D69" s="59">
        <f>SUM(D63:D68)</f>
        <v>31.18</v>
      </c>
      <c r="E69" s="59">
        <f>SUM(E63:E68)</f>
        <v>169.22</v>
      </c>
      <c r="F69" s="59">
        <f>SUM(F63:F68)</f>
        <v>1136.47</v>
      </c>
      <c r="G69" s="54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s="8" customFormat="1" ht="21.75" customHeight="1">
      <c r="A70" s="32" t="s">
        <v>20</v>
      </c>
      <c r="B70" s="53"/>
      <c r="C70" s="34"/>
      <c r="D70" s="34"/>
      <c r="E70" s="34"/>
      <c r="F70" s="56"/>
      <c r="G70" s="5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s="8" customFormat="1" ht="21.75" customHeight="1">
      <c r="A71" s="60" t="s">
        <v>61</v>
      </c>
      <c r="B71" s="53">
        <v>20</v>
      </c>
      <c r="C71" s="34">
        <v>4.59</v>
      </c>
      <c r="D71" s="34">
        <v>5.84</v>
      </c>
      <c r="E71" s="34">
        <v>0</v>
      </c>
      <c r="F71" s="56">
        <v>71.28</v>
      </c>
      <c r="G71" s="54" t="s">
        <v>94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s="8" customFormat="1" ht="21.75" customHeight="1">
      <c r="A72" s="53" t="s">
        <v>186</v>
      </c>
      <c r="B72" s="53">
        <v>200</v>
      </c>
      <c r="C72" s="34">
        <v>4.37</v>
      </c>
      <c r="D72" s="34">
        <v>3.79</v>
      </c>
      <c r="E72" s="34">
        <v>14.36</v>
      </c>
      <c r="F72" s="34">
        <v>120</v>
      </c>
      <c r="G72" s="54" t="s">
        <v>95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s="8" customFormat="1" ht="21.75" customHeight="1">
      <c r="A73" s="53" t="s">
        <v>46</v>
      </c>
      <c r="B73" s="53">
        <v>200</v>
      </c>
      <c r="C73" s="56">
        <v>4.07</v>
      </c>
      <c r="D73" s="56">
        <v>3.5</v>
      </c>
      <c r="E73" s="56">
        <v>17.5</v>
      </c>
      <c r="F73" s="57">
        <f>E73*4+D73*9+C73*4</f>
        <v>117.78</v>
      </c>
      <c r="G73" s="54" t="s">
        <v>96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s="8" customFormat="1" ht="21.75" customHeight="1">
      <c r="A74" s="53" t="s">
        <v>12</v>
      </c>
      <c r="B74" s="53">
        <v>40</v>
      </c>
      <c r="C74" s="57">
        <v>2.7</v>
      </c>
      <c r="D74" s="57">
        <v>0.34</v>
      </c>
      <c r="E74" s="57">
        <v>20.06</v>
      </c>
      <c r="F74" s="56">
        <v>94.1</v>
      </c>
      <c r="G74" s="5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s="8" customFormat="1" ht="21.75" customHeight="1">
      <c r="A75" s="58" t="s">
        <v>22</v>
      </c>
      <c r="B75" s="59">
        <f>SUM(B71:B74)</f>
        <v>460</v>
      </c>
      <c r="C75" s="59">
        <f>SUM(C71:C74)</f>
        <v>15.73</v>
      </c>
      <c r="D75" s="59">
        <f>SUM(D71:D74)</f>
        <v>13.469999999999999</v>
      </c>
      <c r="E75" s="59">
        <f>SUM(E71:E74)</f>
        <v>51.92</v>
      </c>
      <c r="F75" s="59">
        <f>SUM(F71:F74)</f>
        <v>403.15999999999997</v>
      </c>
      <c r="G75" s="57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s="8" customFormat="1" ht="21.75" customHeight="1">
      <c r="A76" s="61" t="s">
        <v>23</v>
      </c>
      <c r="B76" s="62">
        <f>B61+B69+B75</f>
        <v>1915</v>
      </c>
      <c r="C76" s="62">
        <f>C61+C69+C75</f>
        <v>72.96</v>
      </c>
      <c r="D76" s="62">
        <f>D61+D69+D75</f>
        <v>61.50999999999999</v>
      </c>
      <c r="E76" s="62">
        <f>E61+E69+E75</f>
        <v>305.67</v>
      </c>
      <c r="F76" s="62">
        <f>F61+F69+F75</f>
        <v>2116.27</v>
      </c>
      <c r="G76" s="80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s="8" customFormat="1" ht="21.75" customHeight="1">
      <c r="A77" s="30" t="s">
        <v>170</v>
      </c>
      <c r="B77" s="31"/>
      <c r="C77" s="31"/>
      <c r="D77" s="31"/>
      <c r="E77" s="31"/>
      <c r="F77" s="31"/>
      <c r="G77" s="31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s="8" customFormat="1" ht="21.75" customHeight="1">
      <c r="A78" s="32" t="s">
        <v>7</v>
      </c>
      <c r="B78" s="53"/>
      <c r="C78" s="53"/>
      <c r="D78" s="53"/>
      <c r="E78" s="53"/>
      <c r="F78" s="53"/>
      <c r="G78" s="57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s="8" customFormat="1" ht="22.5" customHeight="1">
      <c r="A79" s="53" t="s">
        <v>177</v>
      </c>
      <c r="B79" s="53">
        <v>100</v>
      </c>
      <c r="C79" s="34">
        <v>2.98</v>
      </c>
      <c r="D79" s="34">
        <v>2.68</v>
      </c>
      <c r="E79" s="34">
        <v>11.75</v>
      </c>
      <c r="F79" s="34">
        <v>57.77</v>
      </c>
      <c r="G79" s="54" t="s">
        <v>8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s="8" customFormat="1" ht="21.75" customHeight="1">
      <c r="A80" s="53" t="s">
        <v>129</v>
      </c>
      <c r="B80" s="53">
        <v>100</v>
      </c>
      <c r="C80" s="56">
        <v>9.5</v>
      </c>
      <c r="D80" s="56">
        <v>10.51</v>
      </c>
      <c r="E80" s="56">
        <v>5.47</v>
      </c>
      <c r="F80" s="34">
        <v>154.85</v>
      </c>
      <c r="G80" s="54" t="s">
        <v>97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s="8" customFormat="1" ht="21.75" customHeight="1">
      <c r="A81" s="53" t="s">
        <v>62</v>
      </c>
      <c r="B81" s="53">
        <v>180</v>
      </c>
      <c r="C81" s="34">
        <v>3.43</v>
      </c>
      <c r="D81" s="34">
        <v>6.74</v>
      </c>
      <c r="E81" s="34">
        <v>23.83</v>
      </c>
      <c r="F81" s="34">
        <v>178.92</v>
      </c>
      <c r="G81" s="54" t="s">
        <v>98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s="8" customFormat="1" ht="21.75" customHeight="1">
      <c r="A82" s="53" t="s">
        <v>17</v>
      </c>
      <c r="B82" s="53">
        <v>200</v>
      </c>
      <c r="C82" s="34">
        <v>0.84</v>
      </c>
      <c r="D82" s="34">
        <v>0.26</v>
      </c>
      <c r="E82" s="34">
        <v>24.76</v>
      </c>
      <c r="F82" s="34">
        <v>104</v>
      </c>
      <c r="G82" s="54" t="s">
        <v>8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s="8" customFormat="1" ht="21.75" customHeight="1">
      <c r="A83" s="53" t="s">
        <v>18</v>
      </c>
      <c r="B83" s="53">
        <v>22</v>
      </c>
      <c r="C83" s="34">
        <v>1.65</v>
      </c>
      <c r="D83" s="56">
        <v>2.08</v>
      </c>
      <c r="E83" s="56">
        <v>16.69</v>
      </c>
      <c r="F83" s="34">
        <v>92.1</v>
      </c>
      <c r="G83" s="54" t="s">
        <v>8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8" customFormat="1" ht="21.75" customHeight="1">
      <c r="A84" s="53" t="s">
        <v>10</v>
      </c>
      <c r="B84" s="53">
        <v>100</v>
      </c>
      <c r="C84" s="56">
        <v>0.4</v>
      </c>
      <c r="D84" s="56">
        <v>0.4</v>
      </c>
      <c r="E84" s="56">
        <v>9.8</v>
      </c>
      <c r="F84" s="34">
        <v>47</v>
      </c>
      <c r="G84" s="54" t="s">
        <v>79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s="8" customFormat="1" ht="21.75" customHeight="1">
      <c r="A85" s="53" t="s">
        <v>11</v>
      </c>
      <c r="B85" s="53">
        <v>20</v>
      </c>
      <c r="C85" s="34">
        <v>1.11</v>
      </c>
      <c r="D85" s="34">
        <v>0.22</v>
      </c>
      <c r="E85" s="34">
        <v>9.78</v>
      </c>
      <c r="F85" s="56">
        <v>45.55</v>
      </c>
      <c r="G85" s="5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s="8" customFormat="1" ht="21.75" customHeight="1">
      <c r="A86" s="53" t="s">
        <v>12</v>
      </c>
      <c r="B86" s="53">
        <v>30</v>
      </c>
      <c r="C86" s="57">
        <v>2.02</v>
      </c>
      <c r="D86" s="57">
        <v>0.25</v>
      </c>
      <c r="E86" s="57">
        <v>15.05</v>
      </c>
      <c r="F86" s="56">
        <v>70.57</v>
      </c>
      <c r="G86" s="5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s="8" customFormat="1" ht="21.75" customHeight="1">
      <c r="A87" s="58" t="s">
        <v>13</v>
      </c>
      <c r="B87" s="59">
        <f>SUM(B79:B86)</f>
        <v>752</v>
      </c>
      <c r="C87" s="59">
        <f>SUM(C79:C86)</f>
        <v>21.929999999999996</v>
      </c>
      <c r="D87" s="59">
        <f>SUM(D79:D86)</f>
        <v>23.14</v>
      </c>
      <c r="E87" s="59">
        <f>SUM(E79:E86)</f>
        <v>117.13</v>
      </c>
      <c r="F87" s="59">
        <f>SUM(F79:F86)</f>
        <v>750.76</v>
      </c>
      <c r="G87" s="5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s="8" customFormat="1" ht="21.75" customHeight="1">
      <c r="A88" s="32" t="s">
        <v>14</v>
      </c>
      <c r="B88" s="53"/>
      <c r="C88" s="53"/>
      <c r="D88" s="53"/>
      <c r="E88" s="53"/>
      <c r="F88" s="53"/>
      <c r="G88" s="3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s="8" customFormat="1" ht="21.75" customHeight="1">
      <c r="A89" s="53" t="s">
        <v>203</v>
      </c>
      <c r="B89" s="34">
        <v>100</v>
      </c>
      <c r="C89" s="34">
        <v>1.12</v>
      </c>
      <c r="D89" s="34">
        <v>0.1</v>
      </c>
      <c r="E89" s="34">
        <v>3.5</v>
      </c>
      <c r="F89" s="34">
        <v>20</v>
      </c>
      <c r="G89" s="81" t="s">
        <v>8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s="8" customFormat="1" ht="21.75" customHeight="1">
      <c r="A90" s="53" t="s">
        <v>15</v>
      </c>
      <c r="B90" s="53">
        <v>250</v>
      </c>
      <c r="C90" s="34">
        <v>1.81</v>
      </c>
      <c r="D90" s="34">
        <v>4.92</v>
      </c>
      <c r="E90" s="34">
        <v>10.93</v>
      </c>
      <c r="F90" s="34">
        <v>103.75</v>
      </c>
      <c r="G90" s="54" t="s">
        <v>99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s="8" customFormat="1" ht="21.75" customHeight="1">
      <c r="A91" s="60" t="s">
        <v>63</v>
      </c>
      <c r="B91" s="53">
        <v>200</v>
      </c>
      <c r="C91" s="53">
        <v>18.84</v>
      </c>
      <c r="D91" s="53">
        <v>21</v>
      </c>
      <c r="E91" s="53">
        <v>17.72</v>
      </c>
      <c r="F91" s="53">
        <v>270.5</v>
      </c>
      <c r="G91" s="81" t="s">
        <v>100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s="8" customFormat="1" ht="21.75" customHeight="1">
      <c r="A92" s="53" t="s">
        <v>9</v>
      </c>
      <c r="B92" s="53">
        <v>200</v>
      </c>
      <c r="C92" s="34">
        <v>3.16</v>
      </c>
      <c r="D92" s="34">
        <v>2.67</v>
      </c>
      <c r="E92" s="34">
        <v>15.95</v>
      </c>
      <c r="F92" s="34">
        <v>100.6</v>
      </c>
      <c r="G92" s="54" t="s">
        <v>74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s="8" customFormat="1" ht="21.75" customHeight="1">
      <c r="A93" s="53" t="s">
        <v>12</v>
      </c>
      <c r="B93" s="53">
        <v>60</v>
      </c>
      <c r="C93" s="57">
        <v>4.05</v>
      </c>
      <c r="D93" s="57">
        <v>0.51</v>
      </c>
      <c r="E93" s="57">
        <v>30.09</v>
      </c>
      <c r="F93" s="56">
        <v>140.28</v>
      </c>
      <c r="G93" s="5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s="8" customFormat="1" ht="21.75" customHeight="1">
      <c r="A94" s="53" t="s">
        <v>11</v>
      </c>
      <c r="B94" s="53">
        <v>30</v>
      </c>
      <c r="C94" s="34">
        <v>1.68</v>
      </c>
      <c r="D94" s="34">
        <v>0.34</v>
      </c>
      <c r="E94" s="34">
        <v>14.82</v>
      </c>
      <c r="F94" s="56">
        <v>69.02</v>
      </c>
      <c r="G94" s="5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s="8" customFormat="1" ht="21.75" customHeight="1">
      <c r="A95" s="58" t="s">
        <v>19</v>
      </c>
      <c r="B95" s="59">
        <f>SUM(B89:B94)</f>
        <v>840</v>
      </c>
      <c r="C95" s="59">
        <f>SUM(C89:C94)</f>
        <v>30.66</v>
      </c>
      <c r="D95" s="59">
        <f>SUM(D89:D94)</f>
        <v>29.54</v>
      </c>
      <c r="E95" s="59">
        <f>SUM(E89:E94)</f>
        <v>93.00999999999999</v>
      </c>
      <c r="F95" s="59">
        <f>SUM(F89:F94)</f>
        <v>704.15</v>
      </c>
      <c r="G95" s="5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s="8" customFormat="1" ht="21.75" customHeight="1">
      <c r="A96" s="32" t="s">
        <v>20</v>
      </c>
      <c r="B96" s="53"/>
      <c r="C96" s="34"/>
      <c r="D96" s="34"/>
      <c r="E96" s="34"/>
      <c r="F96" s="56"/>
      <c r="G96" s="5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s="8" customFormat="1" ht="21.75" customHeight="1">
      <c r="A97" s="53" t="s">
        <v>102</v>
      </c>
      <c r="B97" s="53">
        <v>150</v>
      </c>
      <c r="C97" s="34">
        <v>13.51</v>
      </c>
      <c r="D97" s="34">
        <v>12.2</v>
      </c>
      <c r="E97" s="34">
        <v>56.36</v>
      </c>
      <c r="F97" s="56">
        <v>389.8</v>
      </c>
      <c r="G97" s="54" t="s">
        <v>101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s="8" customFormat="1" ht="21.75" customHeight="1">
      <c r="A98" s="53" t="s">
        <v>25</v>
      </c>
      <c r="B98" s="53">
        <v>200</v>
      </c>
      <c r="C98" s="34">
        <v>1.52</v>
      </c>
      <c r="D98" s="34">
        <v>1.35</v>
      </c>
      <c r="E98" s="34">
        <v>15.9</v>
      </c>
      <c r="F98" s="56">
        <v>81</v>
      </c>
      <c r="G98" s="54" t="s">
        <v>103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s="8" customFormat="1" ht="21.75" customHeight="1">
      <c r="A99" s="58" t="s">
        <v>22</v>
      </c>
      <c r="B99" s="63">
        <f>SUM(B97:B98)</f>
        <v>350</v>
      </c>
      <c r="C99" s="63">
        <f>SUM(C97:C98)</f>
        <v>15.03</v>
      </c>
      <c r="D99" s="63">
        <f>SUM(D97:D98)</f>
        <v>13.549999999999999</v>
      </c>
      <c r="E99" s="63">
        <f>SUM(E97:E98)</f>
        <v>72.26</v>
      </c>
      <c r="F99" s="63">
        <f>SUM(F97:F98)</f>
        <v>470.8</v>
      </c>
      <c r="G99" s="54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s="8" customFormat="1" ht="21.75" customHeight="1">
      <c r="A100" s="61" t="s">
        <v>23</v>
      </c>
      <c r="B100" s="62">
        <f>B87+B95+B99</f>
        <v>1942</v>
      </c>
      <c r="C100" s="62">
        <f>C87+C95+C99</f>
        <v>67.61999999999999</v>
      </c>
      <c r="D100" s="62">
        <f>D87+D95+D99</f>
        <v>66.23</v>
      </c>
      <c r="E100" s="62">
        <f>E87+E95+E99</f>
        <v>282.4</v>
      </c>
      <c r="F100" s="62">
        <f>F87+F95+F99</f>
        <v>1925.7099999999998</v>
      </c>
      <c r="G100" s="8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 s="11" customFormat="1" ht="21.75" customHeight="1">
      <c r="A101" s="30" t="s">
        <v>171</v>
      </c>
      <c r="B101" s="31"/>
      <c r="C101" s="31"/>
      <c r="D101" s="31"/>
      <c r="E101" s="31"/>
      <c r="F101" s="31"/>
      <c r="G101" s="31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s="11" customFormat="1" ht="21.75" customHeight="1">
      <c r="A102" s="32" t="s">
        <v>7</v>
      </c>
      <c r="B102" s="53"/>
      <c r="C102" s="53"/>
      <c r="D102" s="53"/>
      <c r="E102" s="53"/>
      <c r="F102" s="53"/>
      <c r="G102" s="57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ht="21.75" customHeight="1">
      <c r="A103" s="53" t="s">
        <v>42</v>
      </c>
      <c r="B103" s="53">
        <v>100</v>
      </c>
      <c r="C103" s="34">
        <v>2.72</v>
      </c>
      <c r="D103" s="34">
        <v>14.37</v>
      </c>
      <c r="E103" s="34">
        <v>14.53</v>
      </c>
      <c r="F103" s="34">
        <v>133.8</v>
      </c>
      <c r="G103" s="54" t="s">
        <v>8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 ht="21.75" customHeight="1">
      <c r="A104" s="53" t="s">
        <v>64</v>
      </c>
      <c r="B104" s="53">
        <v>120</v>
      </c>
      <c r="C104" s="56">
        <v>36.8</v>
      </c>
      <c r="D104" s="56">
        <v>20.46</v>
      </c>
      <c r="E104" s="56">
        <v>4.22</v>
      </c>
      <c r="F104" s="57">
        <v>205.2</v>
      </c>
      <c r="G104" s="54" t="s">
        <v>104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ht="21.75" customHeight="1">
      <c r="A105" s="53" t="s">
        <v>40</v>
      </c>
      <c r="B105" s="53">
        <v>180</v>
      </c>
      <c r="C105" s="34">
        <v>5.56</v>
      </c>
      <c r="D105" s="34">
        <v>7.45</v>
      </c>
      <c r="E105" s="34">
        <v>24.62</v>
      </c>
      <c r="F105" s="57">
        <v>174.6</v>
      </c>
      <c r="G105" s="54" t="s">
        <v>77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ht="21.75" customHeight="1">
      <c r="A106" s="53" t="s">
        <v>30</v>
      </c>
      <c r="B106" s="53">
        <v>200</v>
      </c>
      <c r="C106" s="34">
        <v>0.66</v>
      </c>
      <c r="D106" s="34">
        <v>0.18</v>
      </c>
      <c r="E106" s="34">
        <v>32.01</v>
      </c>
      <c r="F106" s="34">
        <v>132.8</v>
      </c>
      <c r="G106" s="54" t="s">
        <v>105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ht="21.75" customHeight="1">
      <c r="A107" s="53" t="s">
        <v>41</v>
      </c>
      <c r="B107" s="53">
        <v>100</v>
      </c>
      <c r="C107" s="56">
        <v>0.4</v>
      </c>
      <c r="D107" s="56">
        <v>0.4</v>
      </c>
      <c r="E107" s="56">
        <v>9.8</v>
      </c>
      <c r="F107" s="34">
        <v>47</v>
      </c>
      <c r="G107" s="54" t="s">
        <v>79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21.75" customHeight="1">
      <c r="A108" s="53" t="s">
        <v>11</v>
      </c>
      <c r="B108" s="53">
        <v>40</v>
      </c>
      <c r="C108" s="34">
        <v>2.22</v>
      </c>
      <c r="D108" s="34">
        <v>0.44</v>
      </c>
      <c r="E108" s="34">
        <v>19.56</v>
      </c>
      <c r="F108" s="56">
        <v>91.1</v>
      </c>
      <c r="G108" s="54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ht="21.75" customHeight="1">
      <c r="A109" s="53" t="s">
        <v>12</v>
      </c>
      <c r="B109" s="53">
        <v>50</v>
      </c>
      <c r="C109" s="57">
        <v>3.35</v>
      </c>
      <c r="D109" s="57">
        <v>0.42</v>
      </c>
      <c r="E109" s="57">
        <v>24.98</v>
      </c>
      <c r="F109" s="56">
        <v>117.15</v>
      </c>
      <c r="G109" s="54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ht="21.75" customHeight="1">
      <c r="A110" s="58" t="s">
        <v>13</v>
      </c>
      <c r="B110" s="59">
        <f>SUM(B103:B109)</f>
        <v>790</v>
      </c>
      <c r="C110" s="59">
        <f>SUM(C103:C109)</f>
        <v>51.709999999999994</v>
      </c>
      <c r="D110" s="59">
        <f>SUM(D103:D109)</f>
        <v>43.72</v>
      </c>
      <c r="E110" s="59">
        <f>SUM(E103:E109)</f>
        <v>129.72</v>
      </c>
      <c r="F110" s="59">
        <f>SUM(F103:F109)</f>
        <v>901.6500000000001</v>
      </c>
      <c r="G110" s="54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ht="21.75" customHeight="1">
      <c r="A111" s="32" t="s">
        <v>14</v>
      </c>
      <c r="B111" s="53"/>
      <c r="C111" s="53"/>
      <c r="D111" s="53"/>
      <c r="E111" s="53"/>
      <c r="F111" s="53"/>
      <c r="G111" s="32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ht="21.75" customHeight="1">
      <c r="A112" s="53" t="s">
        <v>197</v>
      </c>
      <c r="B112" s="53">
        <v>100</v>
      </c>
      <c r="C112" s="34">
        <v>0.8</v>
      </c>
      <c r="D112" s="34">
        <v>0.1</v>
      </c>
      <c r="E112" s="34">
        <v>1.9</v>
      </c>
      <c r="F112" s="34">
        <v>10</v>
      </c>
      <c r="G112" s="54" t="s">
        <v>198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ht="36.75" customHeight="1">
      <c r="A113" s="53" t="s">
        <v>187</v>
      </c>
      <c r="B113" s="89">
        <v>250</v>
      </c>
      <c r="C113" s="91">
        <v>2.57</v>
      </c>
      <c r="D113" s="89">
        <v>2.78</v>
      </c>
      <c r="E113" s="89">
        <v>15.68</v>
      </c>
      <c r="F113" s="91">
        <v>109</v>
      </c>
      <c r="G113" s="84" t="s">
        <v>106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21.75" customHeight="1">
      <c r="A114" s="60" t="s">
        <v>65</v>
      </c>
      <c r="B114" s="53">
        <v>100</v>
      </c>
      <c r="C114" s="53">
        <v>21.64</v>
      </c>
      <c r="D114" s="53">
        <v>13.31</v>
      </c>
      <c r="E114" s="53">
        <v>0.22</v>
      </c>
      <c r="F114" s="53">
        <v>206.66</v>
      </c>
      <c r="G114" s="81" t="s">
        <v>107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21.75" customHeight="1">
      <c r="A115" s="60" t="s">
        <v>108</v>
      </c>
      <c r="B115" s="53">
        <v>180</v>
      </c>
      <c r="C115" s="53">
        <v>4.37</v>
      </c>
      <c r="D115" s="53">
        <v>25.55</v>
      </c>
      <c r="E115" s="53">
        <v>27.19</v>
      </c>
      <c r="F115" s="53">
        <v>239.76</v>
      </c>
      <c r="G115" s="81" t="s">
        <v>109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ht="21.75" customHeight="1">
      <c r="A116" s="53" t="s">
        <v>83</v>
      </c>
      <c r="B116" s="53">
        <v>200</v>
      </c>
      <c r="C116" s="34">
        <v>0.31</v>
      </c>
      <c r="D116" s="34">
        <v>0</v>
      </c>
      <c r="E116" s="34">
        <v>39.4</v>
      </c>
      <c r="F116" s="56">
        <v>160</v>
      </c>
      <c r="G116" s="54" t="s">
        <v>84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ht="21.75" customHeight="1">
      <c r="A117" s="53" t="s">
        <v>12</v>
      </c>
      <c r="B117" s="53">
        <v>60</v>
      </c>
      <c r="C117" s="57">
        <v>4.05</v>
      </c>
      <c r="D117" s="57">
        <v>0.51</v>
      </c>
      <c r="E117" s="57">
        <v>30.09</v>
      </c>
      <c r="F117" s="56">
        <v>140.28</v>
      </c>
      <c r="G117" s="54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21.75" customHeight="1">
      <c r="A118" s="53" t="s">
        <v>11</v>
      </c>
      <c r="B118" s="53">
        <v>30</v>
      </c>
      <c r="C118" s="34">
        <v>1.68</v>
      </c>
      <c r="D118" s="34">
        <v>0.34</v>
      </c>
      <c r="E118" s="34">
        <v>14.82</v>
      </c>
      <c r="F118" s="56">
        <v>69.02</v>
      </c>
      <c r="G118" s="54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ht="21.75" customHeight="1">
      <c r="A119" s="58" t="s">
        <v>19</v>
      </c>
      <c r="B119" s="59">
        <f>SUM(B112:B118)</f>
        <v>920</v>
      </c>
      <c r="C119" s="59">
        <f>SUM(C112:C118)</f>
        <v>35.42</v>
      </c>
      <c r="D119" s="59">
        <f>SUM(D112:D118)</f>
        <v>42.59</v>
      </c>
      <c r="E119" s="59">
        <f>SUM(E112:E118)</f>
        <v>129.29999999999998</v>
      </c>
      <c r="F119" s="59">
        <f>SUM(F112:F118)</f>
        <v>934.7199999999999</v>
      </c>
      <c r="G119" s="54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ht="21.75" customHeight="1">
      <c r="A120" s="32" t="s">
        <v>20</v>
      </c>
      <c r="B120" s="53"/>
      <c r="C120" s="34"/>
      <c r="D120" s="34"/>
      <c r="E120" s="34"/>
      <c r="F120" s="56"/>
      <c r="G120" s="5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ht="21.75" customHeight="1">
      <c r="A121" s="60" t="s">
        <v>110</v>
      </c>
      <c r="B121" s="53">
        <v>150</v>
      </c>
      <c r="C121" s="34">
        <v>15.92</v>
      </c>
      <c r="D121" s="34">
        <v>17.42</v>
      </c>
      <c r="E121" s="34">
        <v>2.55</v>
      </c>
      <c r="F121" s="34">
        <v>147.5</v>
      </c>
      <c r="G121" s="54" t="s">
        <v>111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ht="21.75" customHeight="1">
      <c r="A122" s="53" t="s">
        <v>21</v>
      </c>
      <c r="B122" s="53">
        <v>200</v>
      </c>
      <c r="C122" s="56">
        <v>5.6</v>
      </c>
      <c r="D122" s="56">
        <v>5</v>
      </c>
      <c r="E122" s="56">
        <v>22</v>
      </c>
      <c r="F122" s="57">
        <v>156</v>
      </c>
      <c r="G122" s="54" t="s">
        <v>8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ht="21.75" customHeight="1">
      <c r="A123" s="53" t="s">
        <v>12</v>
      </c>
      <c r="B123" s="53">
        <v>30</v>
      </c>
      <c r="C123" s="57">
        <v>2.02</v>
      </c>
      <c r="D123" s="57">
        <v>0.25</v>
      </c>
      <c r="E123" s="57">
        <v>15.05</v>
      </c>
      <c r="F123" s="56">
        <v>70.57</v>
      </c>
      <c r="G123" s="54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ht="21.75" customHeight="1">
      <c r="A124" s="58" t="s">
        <v>22</v>
      </c>
      <c r="B124" s="59">
        <f>SUM(B121:B123)</f>
        <v>380</v>
      </c>
      <c r="C124" s="59">
        <f>SUM(C121:C123)</f>
        <v>23.54</v>
      </c>
      <c r="D124" s="59">
        <f>SUM(D121:D123)</f>
        <v>22.67</v>
      </c>
      <c r="E124" s="59">
        <f>SUM(E121:E123)</f>
        <v>39.6</v>
      </c>
      <c r="F124" s="59">
        <f>SUM(F121:F123)</f>
        <v>374.07</v>
      </c>
      <c r="G124" s="54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s="8" customFormat="1" ht="21.75" customHeight="1">
      <c r="A125" s="61" t="s">
        <v>23</v>
      </c>
      <c r="B125" s="62">
        <f>B110+B119+B124</f>
        <v>2090</v>
      </c>
      <c r="C125" s="62">
        <f>C110+C119+C124</f>
        <v>110.66999999999999</v>
      </c>
      <c r="D125" s="62">
        <f>D110+D119+D124</f>
        <v>108.98</v>
      </c>
      <c r="E125" s="62">
        <f>E110+E119+E124</f>
        <v>298.62</v>
      </c>
      <c r="F125" s="62">
        <f>F110+F119+F124</f>
        <v>2210.44</v>
      </c>
      <c r="G125" s="80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s="8" customFormat="1" ht="43.5" customHeight="1">
      <c r="A126" s="30" t="s">
        <v>172</v>
      </c>
      <c r="B126" s="31"/>
      <c r="C126" s="31"/>
      <c r="D126" s="31"/>
      <c r="E126" s="31"/>
      <c r="F126" s="31"/>
      <c r="G126" s="31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s="8" customFormat="1" ht="21.75" customHeight="1">
      <c r="A127" s="32" t="s">
        <v>7</v>
      </c>
      <c r="B127" s="53"/>
      <c r="C127" s="64"/>
      <c r="D127" s="64"/>
      <c r="E127" s="64"/>
      <c r="F127" s="64"/>
      <c r="G127" s="8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s="8" customFormat="1" ht="22.5" customHeight="1">
      <c r="A128" s="53" t="s">
        <v>204</v>
      </c>
      <c r="B128" s="53">
        <v>100</v>
      </c>
      <c r="C128" s="34">
        <v>1.22</v>
      </c>
      <c r="D128" s="34">
        <v>0.1</v>
      </c>
      <c r="E128" s="34">
        <v>11.46</v>
      </c>
      <c r="F128" s="34">
        <v>82</v>
      </c>
      <c r="G128" s="83" t="s">
        <v>8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s="8" customFormat="1" ht="21.75" customHeight="1">
      <c r="A129" s="60" t="s">
        <v>110</v>
      </c>
      <c r="B129" s="53">
        <v>180</v>
      </c>
      <c r="C129" s="34">
        <v>21.51</v>
      </c>
      <c r="D129" s="34">
        <v>35.08</v>
      </c>
      <c r="E129" s="34">
        <v>35.3</v>
      </c>
      <c r="F129" s="34">
        <v>416.4</v>
      </c>
      <c r="G129" s="54" t="s">
        <v>111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s="8" customFormat="1" ht="21.75" customHeight="1">
      <c r="A130" s="53" t="s">
        <v>9</v>
      </c>
      <c r="B130" s="53">
        <v>200</v>
      </c>
      <c r="C130" s="34">
        <v>3.16</v>
      </c>
      <c r="D130" s="34">
        <v>2.67</v>
      </c>
      <c r="E130" s="34">
        <v>15.95</v>
      </c>
      <c r="F130" s="34">
        <v>100.6</v>
      </c>
      <c r="G130" s="54" t="s">
        <v>74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s="8" customFormat="1" ht="21.75" customHeight="1">
      <c r="A131" s="53" t="s">
        <v>10</v>
      </c>
      <c r="B131" s="53">
        <v>100</v>
      </c>
      <c r="C131" s="56">
        <v>0.4</v>
      </c>
      <c r="D131" s="56">
        <v>0.4</v>
      </c>
      <c r="E131" s="56">
        <v>9.8</v>
      </c>
      <c r="F131" s="34">
        <v>47</v>
      </c>
      <c r="G131" s="54" t="s">
        <v>79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s="8" customFormat="1" ht="21.75" customHeight="1">
      <c r="A132" s="53" t="s">
        <v>11</v>
      </c>
      <c r="B132" s="53">
        <v>20</v>
      </c>
      <c r="C132" s="34">
        <v>1.11</v>
      </c>
      <c r="D132" s="34">
        <v>0.22</v>
      </c>
      <c r="E132" s="34">
        <v>9.78</v>
      </c>
      <c r="F132" s="56">
        <v>45.55</v>
      </c>
      <c r="G132" s="54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s="8" customFormat="1" ht="21.75" customHeight="1">
      <c r="A133" s="53" t="s">
        <v>12</v>
      </c>
      <c r="B133" s="53">
        <v>30</v>
      </c>
      <c r="C133" s="57">
        <v>2.02</v>
      </c>
      <c r="D133" s="57">
        <v>0.25</v>
      </c>
      <c r="E133" s="57">
        <v>15.05</v>
      </c>
      <c r="F133" s="56">
        <v>70.57</v>
      </c>
      <c r="G133" s="5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s="8" customFormat="1" ht="21.75" customHeight="1">
      <c r="A134" s="58" t="s">
        <v>13</v>
      </c>
      <c r="B134" s="59">
        <f>SUM(B128:B133)</f>
        <v>630</v>
      </c>
      <c r="C134" s="59">
        <f>SUM(C128:C133)</f>
        <v>29.419999999999998</v>
      </c>
      <c r="D134" s="59">
        <f>SUM(D128:D133)</f>
        <v>38.72</v>
      </c>
      <c r="E134" s="59">
        <f>SUM(E128:E133)</f>
        <v>97.33999999999999</v>
      </c>
      <c r="F134" s="59">
        <f>SUM(F128:F133)</f>
        <v>762.1199999999999</v>
      </c>
      <c r="G134" s="5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s="8" customFormat="1" ht="21.75" customHeight="1">
      <c r="A135" s="32" t="s">
        <v>14</v>
      </c>
      <c r="B135" s="53"/>
      <c r="C135" s="34"/>
      <c r="D135" s="34"/>
      <c r="E135" s="34"/>
      <c r="F135" s="56"/>
      <c r="G135" s="54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s="8" customFormat="1" ht="21.75" customHeight="1">
      <c r="A136" s="53" t="s">
        <v>203</v>
      </c>
      <c r="B136" s="34">
        <v>100</v>
      </c>
      <c r="C136" s="34">
        <v>1.12</v>
      </c>
      <c r="D136" s="34">
        <v>0.1</v>
      </c>
      <c r="E136" s="34">
        <v>3.5</v>
      </c>
      <c r="F136" s="34">
        <v>20</v>
      </c>
      <c r="G136" s="81" t="s">
        <v>8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s="8" customFormat="1" ht="21.75" customHeight="1">
      <c r="A137" s="53" t="s">
        <v>15</v>
      </c>
      <c r="B137" s="34">
        <v>250</v>
      </c>
      <c r="C137" s="34">
        <v>1.81</v>
      </c>
      <c r="D137" s="34">
        <v>4.92</v>
      </c>
      <c r="E137" s="34">
        <v>10.93</v>
      </c>
      <c r="F137" s="34">
        <v>103.75</v>
      </c>
      <c r="G137" s="54" t="s">
        <v>99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s="8" customFormat="1" ht="21.75" customHeight="1">
      <c r="A138" s="53" t="s">
        <v>16</v>
      </c>
      <c r="B138" s="53">
        <v>190</v>
      </c>
      <c r="C138" s="34">
        <v>19.28</v>
      </c>
      <c r="D138" s="34">
        <v>18.06</v>
      </c>
      <c r="E138" s="34">
        <v>30.71</v>
      </c>
      <c r="F138" s="34">
        <v>374.22</v>
      </c>
      <c r="G138" s="54" t="s">
        <v>112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s="8" customFormat="1" ht="21.75" customHeight="1">
      <c r="A139" s="53" t="s">
        <v>17</v>
      </c>
      <c r="B139" s="53">
        <v>200</v>
      </c>
      <c r="C139" s="34">
        <v>0.84</v>
      </c>
      <c r="D139" s="34">
        <v>0.26</v>
      </c>
      <c r="E139" s="34">
        <v>24.76</v>
      </c>
      <c r="F139" s="56">
        <v>104</v>
      </c>
      <c r="G139" s="54" t="s">
        <v>8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s="8" customFormat="1" ht="21.75" customHeight="1">
      <c r="A140" s="53" t="s">
        <v>18</v>
      </c>
      <c r="B140" s="53">
        <v>22</v>
      </c>
      <c r="C140" s="34">
        <v>1.65</v>
      </c>
      <c r="D140" s="56">
        <v>2.08</v>
      </c>
      <c r="E140" s="56">
        <v>16.69</v>
      </c>
      <c r="F140" s="34">
        <v>92.1</v>
      </c>
      <c r="G140" s="54" t="s">
        <v>8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s="8" customFormat="1" ht="21.75" customHeight="1">
      <c r="A141" s="53" t="s">
        <v>12</v>
      </c>
      <c r="B141" s="53">
        <v>60</v>
      </c>
      <c r="C141" s="57">
        <v>4.05</v>
      </c>
      <c r="D141" s="57">
        <v>0.51</v>
      </c>
      <c r="E141" s="57">
        <v>30.09</v>
      </c>
      <c r="F141" s="56">
        <v>140.28</v>
      </c>
      <c r="G141" s="5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s="8" customFormat="1" ht="21.75" customHeight="1">
      <c r="A142" s="53" t="s">
        <v>11</v>
      </c>
      <c r="B142" s="53">
        <v>30</v>
      </c>
      <c r="C142" s="34">
        <v>1.68</v>
      </c>
      <c r="D142" s="34">
        <v>0.34</v>
      </c>
      <c r="E142" s="34">
        <v>14.82</v>
      </c>
      <c r="F142" s="56">
        <v>69.02</v>
      </c>
      <c r="G142" s="5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s="8" customFormat="1" ht="21.75" customHeight="1">
      <c r="A143" s="58" t="s">
        <v>19</v>
      </c>
      <c r="B143" s="59">
        <f>SUM(B136:B142)</f>
        <v>852</v>
      </c>
      <c r="C143" s="59">
        <f>SUM(C136:C142)</f>
        <v>30.43</v>
      </c>
      <c r="D143" s="59">
        <f>SUM(D136:D142)</f>
        <v>26.270000000000003</v>
      </c>
      <c r="E143" s="59">
        <f>SUM(E136:E142)</f>
        <v>131.5</v>
      </c>
      <c r="F143" s="59">
        <f>SUM(F136:F142)</f>
        <v>903.37</v>
      </c>
      <c r="G143" s="5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s="8" customFormat="1" ht="21.75" customHeight="1">
      <c r="A144" s="32" t="s">
        <v>20</v>
      </c>
      <c r="B144" s="53"/>
      <c r="C144" s="34"/>
      <c r="D144" s="34"/>
      <c r="E144" s="34"/>
      <c r="F144" s="56"/>
      <c r="G144" s="5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s="8" customFormat="1" ht="21.75" customHeight="1">
      <c r="A145" s="53" t="s">
        <v>179</v>
      </c>
      <c r="B145" s="53">
        <v>200</v>
      </c>
      <c r="C145" s="34">
        <v>7.08</v>
      </c>
      <c r="D145" s="34">
        <v>4.04</v>
      </c>
      <c r="E145" s="34">
        <v>14.36</v>
      </c>
      <c r="F145" s="34">
        <v>120</v>
      </c>
      <c r="G145" s="54" t="s">
        <v>95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s="8" customFormat="1" ht="21.75" customHeight="1">
      <c r="A146" s="53" t="s">
        <v>21</v>
      </c>
      <c r="B146" s="53">
        <v>200</v>
      </c>
      <c r="C146" s="56">
        <v>5.6</v>
      </c>
      <c r="D146" s="56">
        <v>5</v>
      </c>
      <c r="E146" s="56">
        <v>22</v>
      </c>
      <c r="F146" s="57">
        <v>156</v>
      </c>
      <c r="G146" s="54" t="s">
        <v>8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s="8" customFormat="1" ht="21.75" customHeight="1">
      <c r="A147" s="53" t="s">
        <v>12</v>
      </c>
      <c r="B147" s="53">
        <v>40</v>
      </c>
      <c r="C147" s="57">
        <v>3.16</v>
      </c>
      <c r="D147" s="57">
        <v>0.8</v>
      </c>
      <c r="E147" s="57">
        <v>19.32</v>
      </c>
      <c r="F147" s="56">
        <v>93.52</v>
      </c>
      <c r="G147" s="5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s="8" customFormat="1" ht="21.75" customHeight="1">
      <c r="A148" s="58" t="s">
        <v>22</v>
      </c>
      <c r="B148" s="59">
        <f>SUM(B145:B147)</f>
        <v>440</v>
      </c>
      <c r="C148" s="59">
        <f>SUM(C145:C147)</f>
        <v>15.84</v>
      </c>
      <c r="D148" s="59">
        <f>SUM(D145:D147)</f>
        <v>9.84</v>
      </c>
      <c r="E148" s="59">
        <f>SUM(E145:E147)</f>
        <v>55.68</v>
      </c>
      <c r="F148" s="59">
        <f>SUM(F145:F147)</f>
        <v>369.52</v>
      </c>
      <c r="G148" s="5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s="8" customFormat="1" ht="21.75" customHeight="1">
      <c r="A149" s="61" t="s">
        <v>23</v>
      </c>
      <c r="B149" s="62">
        <f>B134+B143+B148</f>
        <v>1922</v>
      </c>
      <c r="C149" s="62">
        <f>C134+C143+C148</f>
        <v>75.69</v>
      </c>
      <c r="D149" s="62">
        <f>D134+D143+D148</f>
        <v>74.83000000000001</v>
      </c>
      <c r="E149" s="62">
        <f>E134+E143+E148</f>
        <v>284.52</v>
      </c>
      <c r="F149" s="62">
        <f>F134+F143+F148</f>
        <v>2035.0099999999998</v>
      </c>
      <c r="G149" s="80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s="8" customFormat="1" ht="21.75" customHeight="1">
      <c r="A150" s="30" t="s">
        <v>173</v>
      </c>
      <c r="B150" s="31"/>
      <c r="C150" s="31"/>
      <c r="D150" s="31"/>
      <c r="E150" s="31"/>
      <c r="F150" s="31"/>
      <c r="G150" s="31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s="8" customFormat="1" ht="21.75" customHeight="1">
      <c r="A151" s="32" t="s">
        <v>7</v>
      </c>
      <c r="B151" s="53"/>
      <c r="C151" s="53"/>
      <c r="D151" s="53"/>
      <c r="E151" s="53"/>
      <c r="F151" s="53"/>
      <c r="G151" s="8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s="8" customFormat="1" ht="21.75" customHeight="1">
      <c r="A152" s="53" t="s">
        <v>197</v>
      </c>
      <c r="B152" s="53">
        <v>100</v>
      </c>
      <c r="C152" s="34">
        <v>0.8</v>
      </c>
      <c r="D152" s="34">
        <v>0.1</v>
      </c>
      <c r="E152" s="34">
        <v>1.9</v>
      </c>
      <c r="F152" s="34">
        <v>10</v>
      </c>
      <c r="G152" s="54" t="s">
        <v>198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s="8" customFormat="1" ht="21.75" customHeight="1">
      <c r="A153" s="53" t="s">
        <v>24</v>
      </c>
      <c r="B153" s="53">
        <v>180</v>
      </c>
      <c r="C153" s="57">
        <v>31.02</v>
      </c>
      <c r="D153" s="57">
        <v>24.47</v>
      </c>
      <c r="E153" s="57">
        <v>17.05</v>
      </c>
      <c r="F153" s="56">
        <v>303.43</v>
      </c>
      <c r="G153" s="54" t="s">
        <v>113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s="8" customFormat="1" ht="21.75" customHeight="1">
      <c r="A154" s="53" t="s">
        <v>25</v>
      </c>
      <c r="B154" s="53">
        <v>200</v>
      </c>
      <c r="C154" s="34">
        <v>1.52</v>
      </c>
      <c r="D154" s="34">
        <v>1.35</v>
      </c>
      <c r="E154" s="34">
        <v>15.9</v>
      </c>
      <c r="F154" s="56">
        <v>81</v>
      </c>
      <c r="G154" s="54" t="s">
        <v>103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s="8" customFormat="1" ht="21.75" customHeight="1">
      <c r="A155" s="53" t="s">
        <v>26</v>
      </c>
      <c r="B155" s="53">
        <v>100</v>
      </c>
      <c r="C155" s="56">
        <v>0.4</v>
      </c>
      <c r="D155" s="56">
        <v>0.6</v>
      </c>
      <c r="E155" s="56">
        <v>10.3</v>
      </c>
      <c r="F155" s="34">
        <v>47</v>
      </c>
      <c r="G155" s="54" t="s">
        <v>79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s="8" customFormat="1" ht="21.75" customHeight="1">
      <c r="A156" s="53" t="s">
        <v>11</v>
      </c>
      <c r="B156" s="53">
        <v>20</v>
      </c>
      <c r="C156" s="34">
        <v>1.11</v>
      </c>
      <c r="D156" s="34">
        <v>0.22</v>
      </c>
      <c r="E156" s="34">
        <v>9.78</v>
      </c>
      <c r="F156" s="56">
        <v>45.55</v>
      </c>
      <c r="G156" s="5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s="8" customFormat="1" ht="21.75" customHeight="1">
      <c r="A157" s="53" t="s">
        <v>12</v>
      </c>
      <c r="B157" s="53">
        <v>30</v>
      </c>
      <c r="C157" s="57">
        <v>2.02</v>
      </c>
      <c r="D157" s="57">
        <v>0.25</v>
      </c>
      <c r="E157" s="57">
        <v>15.05</v>
      </c>
      <c r="F157" s="56">
        <v>70.57</v>
      </c>
      <c r="G157" s="5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s="8" customFormat="1" ht="21.75" customHeight="1">
      <c r="A158" s="58" t="s">
        <v>13</v>
      </c>
      <c r="B158" s="59">
        <f>SUM(B152:B157)</f>
        <v>630</v>
      </c>
      <c r="C158" s="59">
        <f>SUM(C152:C157)</f>
        <v>36.870000000000005</v>
      </c>
      <c r="D158" s="59">
        <f>SUM(D152:D157)</f>
        <v>26.990000000000002</v>
      </c>
      <c r="E158" s="59">
        <f>SUM(E152:E157)</f>
        <v>69.98</v>
      </c>
      <c r="F158" s="59">
        <f>SUM(F152:F157)</f>
        <v>557.55</v>
      </c>
      <c r="G158" s="5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s="8" customFormat="1" ht="21.75" customHeight="1">
      <c r="A159" s="32" t="s">
        <v>14</v>
      </c>
      <c r="B159" s="53"/>
      <c r="C159" s="53"/>
      <c r="D159" s="53"/>
      <c r="E159" s="53"/>
      <c r="F159" s="53"/>
      <c r="G159" s="81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s="8" customFormat="1" ht="21.75" customHeight="1">
      <c r="A160" s="53" t="s">
        <v>199</v>
      </c>
      <c r="B160" s="53">
        <v>100</v>
      </c>
      <c r="C160" s="34">
        <v>1.7</v>
      </c>
      <c r="D160" s="34">
        <v>5.01</v>
      </c>
      <c r="E160" s="34">
        <v>8.47</v>
      </c>
      <c r="F160" s="34">
        <v>85.87</v>
      </c>
      <c r="G160" s="54" t="s">
        <v>78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s="8" customFormat="1" ht="21.75" customHeight="1">
      <c r="A161" s="60" t="s">
        <v>27</v>
      </c>
      <c r="B161" s="53">
        <v>250</v>
      </c>
      <c r="C161" s="34">
        <v>4.39</v>
      </c>
      <c r="D161" s="34">
        <v>5.27</v>
      </c>
      <c r="E161" s="34">
        <v>16.54</v>
      </c>
      <c r="F161" s="56">
        <v>148.25</v>
      </c>
      <c r="G161" s="54" t="s">
        <v>114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s="8" customFormat="1" ht="21.75" customHeight="1">
      <c r="A162" s="53" t="s">
        <v>28</v>
      </c>
      <c r="B162" s="53">
        <v>120</v>
      </c>
      <c r="C162" s="56">
        <v>11.7</v>
      </c>
      <c r="D162" s="56">
        <v>5.94</v>
      </c>
      <c r="E162" s="56">
        <v>4.56</v>
      </c>
      <c r="F162" s="34">
        <v>126</v>
      </c>
      <c r="G162" s="54" t="s">
        <v>115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s="8" customFormat="1" ht="21.75" customHeight="1">
      <c r="A163" s="53" t="s">
        <v>29</v>
      </c>
      <c r="B163" s="53">
        <v>180</v>
      </c>
      <c r="C163" s="56">
        <v>44.4</v>
      </c>
      <c r="D163" s="56">
        <v>7.08</v>
      </c>
      <c r="E163" s="56">
        <v>44.02</v>
      </c>
      <c r="F163" s="34">
        <v>251.64</v>
      </c>
      <c r="G163" s="54" t="s">
        <v>116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s="8" customFormat="1" ht="21.75" customHeight="1">
      <c r="A164" s="53" t="s">
        <v>30</v>
      </c>
      <c r="B164" s="53">
        <v>200</v>
      </c>
      <c r="C164" s="34">
        <v>0.66</v>
      </c>
      <c r="D164" s="34">
        <v>0.18</v>
      </c>
      <c r="E164" s="34">
        <v>32.01</v>
      </c>
      <c r="F164" s="34">
        <v>132.8</v>
      </c>
      <c r="G164" s="54" t="s">
        <v>105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s="8" customFormat="1" ht="21.75" customHeight="1">
      <c r="A165" s="53" t="s">
        <v>12</v>
      </c>
      <c r="B165" s="53">
        <v>60</v>
      </c>
      <c r="C165" s="57">
        <v>4.05</v>
      </c>
      <c r="D165" s="57">
        <v>0.51</v>
      </c>
      <c r="E165" s="57">
        <v>30.09</v>
      </c>
      <c r="F165" s="56">
        <v>140.28</v>
      </c>
      <c r="G165" s="54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s="8" customFormat="1" ht="21.75" customHeight="1">
      <c r="A166" s="53" t="s">
        <v>11</v>
      </c>
      <c r="B166" s="53">
        <v>30</v>
      </c>
      <c r="C166" s="34">
        <v>1.68</v>
      </c>
      <c r="D166" s="34">
        <v>0.34</v>
      </c>
      <c r="E166" s="34">
        <v>14.82</v>
      </c>
      <c r="F166" s="56">
        <v>69.02</v>
      </c>
      <c r="G166" s="54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s="8" customFormat="1" ht="21.75" customHeight="1">
      <c r="A167" s="58" t="s">
        <v>19</v>
      </c>
      <c r="B167" s="59">
        <f>SUM(B160:B166)</f>
        <v>940</v>
      </c>
      <c r="C167" s="59">
        <f>SUM(C160:C166)</f>
        <v>68.58</v>
      </c>
      <c r="D167" s="59">
        <f>SUM(D160:D166)</f>
        <v>24.33</v>
      </c>
      <c r="E167" s="59">
        <f>SUM(E160:E166)</f>
        <v>150.51</v>
      </c>
      <c r="F167" s="59">
        <f>SUM(F160:F166)</f>
        <v>953.8599999999999</v>
      </c>
      <c r="G167" s="5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s="8" customFormat="1" ht="21.75" customHeight="1">
      <c r="A168" s="32" t="s">
        <v>20</v>
      </c>
      <c r="B168" s="53"/>
      <c r="C168" s="34"/>
      <c r="D168" s="34"/>
      <c r="E168" s="34"/>
      <c r="F168" s="56"/>
      <c r="G168" s="54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s="8" customFormat="1" ht="21.75" customHeight="1">
      <c r="A169" s="53" t="s">
        <v>31</v>
      </c>
      <c r="B169" s="53">
        <v>120</v>
      </c>
      <c r="C169" s="34">
        <v>6.78</v>
      </c>
      <c r="D169" s="34">
        <v>13.96</v>
      </c>
      <c r="E169" s="34">
        <v>9.89</v>
      </c>
      <c r="F169" s="56">
        <v>321</v>
      </c>
      <c r="G169" s="54" t="s">
        <v>8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s="8" customFormat="1" ht="21.75" customHeight="1">
      <c r="A170" s="53" t="s">
        <v>83</v>
      </c>
      <c r="B170" s="53">
        <v>200</v>
      </c>
      <c r="C170" s="34">
        <v>0.31</v>
      </c>
      <c r="D170" s="34">
        <v>0</v>
      </c>
      <c r="E170" s="34">
        <v>39.4</v>
      </c>
      <c r="F170" s="56">
        <v>160</v>
      </c>
      <c r="G170" s="54" t="s">
        <v>84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s="8" customFormat="1" ht="21.75" customHeight="1">
      <c r="A171" s="58" t="s">
        <v>22</v>
      </c>
      <c r="B171" s="59">
        <f>SUM(B169:B170)</f>
        <v>320</v>
      </c>
      <c r="C171" s="59">
        <f>SUM(C169:C170)</f>
        <v>7.09</v>
      </c>
      <c r="D171" s="59">
        <f>SUM(D169:D170)</f>
        <v>13.96</v>
      </c>
      <c r="E171" s="59">
        <f>SUM(E169:E170)</f>
        <v>49.29</v>
      </c>
      <c r="F171" s="59">
        <f>SUM(F169:F170)</f>
        <v>481</v>
      </c>
      <c r="G171" s="54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s="8" customFormat="1" ht="21.75" customHeight="1">
      <c r="A172" s="61" t="s">
        <v>23</v>
      </c>
      <c r="B172" s="62">
        <f>B158+B167+B171</f>
        <v>1890</v>
      </c>
      <c r="C172" s="62">
        <f>C158+C167+C171</f>
        <v>112.54</v>
      </c>
      <c r="D172" s="62">
        <f>D158+D167+D171</f>
        <v>65.28</v>
      </c>
      <c r="E172" s="62">
        <f>E158+E167+E171</f>
        <v>269.78000000000003</v>
      </c>
      <c r="F172" s="62">
        <f>F158+F167+F171</f>
        <v>1992.4099999999999</v>
      </c>
      <c r="G172" s="80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s="8" customFormat="1" ht="21.75" customHeight="1">
      <c r="A173" s="30" t="s">
        <v>174</v>
      </c>
      <c r="B173" s="31"/>
      <c r="C173" s="31"/>
      <c r="D173" s="31"/>
      <c r="E173" s="31"/>
      <c r="F173" s="31"/>
      <c r="G173" s="31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s="8" customFormat="1" ht="21.75" customHeight="1">
      <c r="A174" s="32" t="s">
        <v>7</v>
      </c>
      <c r="B174" s="53"/>
      <c r="C174" s="53"/>
      <c r="D174" s="53"/>
      <c r="E174" s="53"/>
      <c r="F174" s="53"/>
      <c r="G174" s="8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s="8" customFormat="1" ht="33" customHeight="1">
      <c r="A175" s="53" t="s">
        <v>117</v>
      </c>
      <c r="B175" s="89">
        <v>180</v>
      </c>
      <c r="C175" s="90">
        <v>26.29</v>
      </c>
      <c r="D175" s="90">
        <v>19.9</v>
      </c>
      <c r="E175" s="90">
        <v>50.37</v>
      </c>
      <c r="F175" s="90">
        <v>485.73</v>
      </c>
      <c r="G175" s="84" t="s">
        <v>93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s="8" customFormat="1" ht="21.75" customHeight="1">
      <c r="A176" s="53" t="s">
        <v>12</v>
      </c>
      <c r="B176" s="53">
        <v>30</v>
      </c>
      <c r="C176" s="57">
        <v>2.03</v>
      </c>
      <c r="D176" s="57">
        <v>0.26</v>
      </c>
      <c r="E176" s="57">
        <v>15.05</v>
      </c>
      <c r="F176" s="56">
        <v>70.57</v>
      </c>
      <c r="G176" s="5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s="8" customFormat="1" ht="21.75" customHeight="1">
      <c r="A177" s="53" t="s">
        <v>32</v>
      </c>
      <c r="B177" s="53">
        <v>200</v>
      </c>
      <c r="C177" s="56">
        <v>1.28</v>
      </c>
      <c r="D177" s="56">
        <v>0.22</v>
      </c>
      <c r="E177" s="56">
        <v>12.22</v>
      </c>
      <c r="F177" s="34">
        <v>55.92</v>
      </c>
      <c r="G177" s="54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s="8" customFormat="1" ht="21.75" customHeight="1">
      <c r="A178" s="53" t="s">
        <v>18</v>
      </c>
      <c r="B178" s="53">
        <v>22</v>
      </c>
      <c r="C178" s="34">
        <v>1.65</v>
      </c>
      <c r="D178" s="56">
        <v>2.08</v>
      </c>
      <c r="E178" s="56">
        <v>16.69</v>
      </c>
      <c r="F178" s="34">
        <v>92.1</v>
      </c>
      <c r="G178" s="54" t="s">
        <v>8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s="8" customFormat="1" ht="21.75" customHeight="1">
      <c r="A179" s="53" t="s">
        <v>60</v>
      </c>
      <c r="B179" s="53">
        <v>200</v>
      </c>
      <c r="C179" s="56">
        <v>5.6</v>
      </c>
      <c r="D179" s="56">
        <v>5</v>
      </c>
      <c r="E179" s="56">
        <v>22</v>
      </c>
      <c r="F179" s="57">
        <v>156</v>
      </c>
      <c r="G179" s="54" t="s">
        <v>8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s="8" customFormat="1" ht="21.75" customHeight="1">
      <c r="A180" s="58" t="s">
        <v>13</v>
      </c>
      <c r="B180" s="59">
        <f>SUM(B175:B179)</f>
        <v>632</v>
      </c>
      <c r="C180" s="59">
        <f>SUM(C175:C179)</f>
        <v>36.85</v>
      </c>
      <c r="D180" s="59">
        <f>SUM(D175:D179)</f>
        <v>27.46</v>
      </c>
      <c r="E180" s="59">
        <f>SUM(E175:E179)</f>
        <v>116.33</v>
      </c>
      <c r="F180" s="59">
        <f>SUM(F175:F179)</f>
        <v>860.3199999999999</v>
      </c>
      <c r="G180" s="54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s="8" customFormat="1" ht="21.75" customHeight="1">
      <c r="A181" s="32" t="s">
        <v>14</v>
      </c>
      <c r="B181" s="53"/>
      <c r="C181" s="34"/>
      <c r="D181" s="56"/>
      <c r="E181" s="56"/>
      <c r="F181" s="34"/>
      <c r="G181" s="54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s="8" customFormat="1" ht="21.75" customHeight="1">
      <c r="A182" s="53" t="s">
        <v>58</v>
      </c>
      <c r="B182" s="53">
        <v>100</v>
      </c>
      <c r="C182" s="34">
        <v>2.29</v>
      </c>
      <c r="D182" s="34">
        <v>6.77</v>
      </c>
      <c r="E182" s="34">
        <v>11.65</v>
      </c>
      <c r="F182" s="34">
        <v>118.52</v>
      </c>
      <c r="G182" s="54" t="s">
        <v>78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s="8" customFormat="1" ht="21.75" customHeight="1">
      <c r="A183" s="53" t="s">
        <v>33</v>
      </c>
      <c r="B183" s="53">
        <v>250</v>
      </c>
      <c r="C183" s="34">
        <v>2.09</v>
      </c>
      <c r="D183" s="56">
        <v>10.18</v>
      </c>
      <c r="E183" s="56">
        <v>12.69</v>
      </c>
      <c r="F183" s="34">
        <v>114.5</v>
      </c>
      <c r="G183" s="54" t="s">
        <v>118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s="8" customFormat="1" ht="21.75" customHeight="1">
      <c r="A184" s="53" t="s">
        <v>34</v>
      </c>
      <c r="B184" s="53">
        <v>180</v>
      </c>
      <c r="C184" s="56">
        <v>22.42</v>
      </c>
      <c r="D184" s="56">
        <v>15.95</v>
      </c>
      <c r="E184" s="56">
        <v>15.64</v>
      </c>
      <c r="F184" s="34">
        <v>216</v>
      </c>
      <c r="G184" s="54" t="s">
        <v>119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s="8" customFormat="1" ht="21.75" customHeight="1">
      <c r="A185" s="53" t="s">
        <v>35</v>
      </c>
      <c r="B185" s="53">
        <v>200</v>
      </c>
      <c r="C185" s="34">
        <v>0.13</v>
      </c>
      <c r="D185" s="34">
        <v>0.04</v>
      </c>
      <c r="E185" s="34">
        <v>15.2</v>
      </c>
      <c r="F185" s="56">
        <v>62</v>
      </c>
      <c r="G185" s="54" t="s">
        <v>120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s="8" customFormat="1" ht="21.75" customHeight="1">
      <c r="A186" s="53" t="s">
        <v>12</v>
      </c>
      <c r="B186" s="53">
        <v>60</v>
      </c>
      <c r="C186" s="57">
        <v>4.05</v>
      </c>
      <c r="D186" s="57">
        <v>0.51</v>
      </c>
      <c r="E186" s="57">
        <v>30.09</v>
      </c>
      <c r="F186" s="56">
        <v>140.28</v>
      </c>
      <c r="G186" s="5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s="8" customFormat="1" ht="21.75" customHeight="1">
      <c r="A187" s="53" t="s">
        <v>11</v>
      </c>
      <c r="B187" s="53">
        <v>30</v>
      </c>
      <c r="C187" s="34">
        <v>1.68</v>
      </c>
      <c r="D187" s="34">
        <v>0.34</v>
      </c>
      <c r="E187" s="34">
        <v>14.82</v>
      </c>
      <c r="F187" s="56">
        <v>69.02</v>
      </c>
      <c r="G187" s="54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s="8" customFormat="1" ht="21.75" customHeight="1">
      <c r="A188" s="58" t="s">
        <v>19</v>
      </c>
      <c r="B188" s="59">
        <f>SUM(B182:B187)</f>
        <v>820</v>
      </c>
      <c r="C188" s="59">
        <f>SUM(C182:C187)</f>
        <v>32.660000000000004</v>
      </c>
      <c r="D188" s="59">
        <f>SUM(D182:D187)</f>
        <v>33.79</v>
      </c>
      <c r="E188" s="59">
        <f>SUM(E182:E187)</f>
        <v>100.09</v>
      </c>
      <c r="F188" s="59">
        <f>SUM(F182:F187)</f>
        <v>720.3199999999999</v>
      </c>
      <c r="G188" s="5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s="8" customFormat="1" ht="21.75" customHeight="1">
      <c r="A189" s="32" t="s">
        <v>20</v>
      </c>
      <c r="B189" s="53"/>
      <c r="C189" s="34"/>
      <c r="D189" s="34"/>
      <c r="E189" s="34"/>
      <c r="F189" s="56"/>
      <c r="G189" s="54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s="8" customFormat="1" ht="21.75" customHeight="1">
      <c r="A190" s="53" t="s">
        <v>121</v>
      </c>
      <c r="B190" s="53">
        <v>130</v>
      </c>
      <c r="C190" s="34">
        <v>13.16</v>
      </c>
      <c r="D190" s="34">
        <v>11.26</v>
      </c>
      <c r="E190" s="34">
        <v>52.55</v>
      </c>
      <c r="F190" s="56">
        <v>311.23</v>
      </c>
      <c r="G190" s="54" t="s">
        <v>182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s="8" customFormat="1" ht="21.75" customHeight="1">
      <c r="A191" s="53" t="s">
        <v>37</v>
      </c>
      <c r="B191" s="53">
        <v>200</v>
      </c>
      <c r="C191" s="56">
        <v>0.4</v>
      </c>
      <c r="D191" s="56">
        <v>0.27</v>
      </c>
      <c r="E191" s="56">
        <v>17.2</v>
      </c>
      <c r="F191" s="57">
        <v>72.8</v>
      </c>
      <c r="G191" s="54" t="s">
        <v>90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s="8" customFormat="1" ht="21.75" customHeight="1">
      <c r="A192" s="58" t="s">
        <v>22</v>
      </c>
      <c r="B192" s="59">
        <f>SUM(B190:B191)</f>
        <v>330</v>
      </c>
      <c r="C192" s="59">
        <f>SUM(C190:C191)</f>
        <v>13.56</v>
      </c>
      <c r="D192" s="59">
        <f>SUM(D190:D191)</f>
        <v>11.53</v>
      </c>
      <c r="E192" s="59">
        <f>SUM(E190:E191)</f>
        <v>69.75</v>
      </c>
      <c r="F192" s="59">
        <f>SUM(F190:F191)</f>
        <v>384.03000000000003</v>
      </c>
      <c r="G192" s="54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s="8" customFormat="1" ht="21.75" customHeight="1">
      <c r="A193" s="61" t="s">
        <v>23</v>
      </c>
      <c r="B193" s="62">
        <f>B180+B188+B192</f>
        <v>1782</v>
      </c>
      <c r="C193" s="62">
        <f>C180+C188+C192</f>
        <v>83.07000000000001</v>
      </c>
      <c r="D193" s="62">
        <f>D180+D188+D192</f>
        <v>72.78</v>
      </c>
      <c r="E193" s="62">
        <f>E180+E188+E192</f>
        <v>286.17</v>
      </c>
      <c r="F193" s="62">
        <f>F180+F188+F192</f>
        <v>1964.6699999999998</v>
      </c>
      <c r="G193" s="80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s="8" customFormat="1" ht="21.75" customHeight="1">
      <c r="A194" s="30" t="s">
        <v>175</v>
      </c>
      <c r="B194" s="31"/>
      <c r="C194" s="31"/>
      <c r="D194" s="31"/>
      <c r="E194" s="31"/>
      <c r="F194" s="31"/>
      <c r="G194" s="31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s="8" customFormat="1" ht="21.75" customHeight="1">
      <c r="A195" s="32" t="s">
        <v>7</v>
      </c>
      <c r="B195" s="53"/>
      <c r="C195" s="53"/>
      <c r="D195" s="53"/>
      <c r="E195" s="53"/>
      <c r="F195" s="53"/>
      <c r="G195" s="8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s="8" customFormat="1" ht="21.75" customHeight="1">
      <c r="A196" s="53" t="s">
        <v>204</v>
      </c>
      <c r="B196" s="53">
        <v>100</v>
      </c>
      <c r="C196" s="34">
        <v>1.22</v>
      </c>
      <c r="D196" s="34">
        <v>0.1</v>
      </c>
      <c r="E196" s="34">
        <v>11.46</v>
      </c>
      <c r="F196" s="34">
        <v>82</v>
      </c>
      <c r="G196" s="83" t="s">
        <v>8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s="8" customFormat="1" ht="21.75" customHeight="1">
      <c r="A197" s="53" t="s">
        <v>122</v>
      </c>
      <c r="B197" s="53">
        <v>120</v>
      </c>
      <c r="C197" s="57">
        <v>14.84</v>
      </c>
      <c r="D197" s="57">
        <v>11.07</v>
      </c>
      <c r="E197" s="57">
        <v>19.93</v>
      </c>
      <c r="F197" s="34">
        <v>191.25</v>
      </c>
      <c r="G197" s="54" t="s">
        <v>86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s="8" customFormat="1" ht="21.75" customHeight="1">
      <c r="A198" s="53" t="s">
        <v>38</v>
      </c>
      <c r="B198" s="53">
        <v>180</v>
      </c>
      <c r="C198" s="34">
        <v>4.45</v>
      </c>
      <c r="D198" s="34">
        <v>6.36</v>
      </c>
      <c r="E198" s="34">
        <v>24.53</v>
      </c>
      <c r="F198" s="34">
        <v>164.7</v>
      </c>
      <c r="G198" s="54" t="s">
        <v>87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s="8" customFormat="1" ht="21.75" customHeight="1">
      <c r="A199" s="53" t="s">
        <v>17</v>
      </c>
      <c r="B199" s="53">
        <v>200</v>
      </c>
      <c r="C199" s="34">
        <v>0.84</v>
      </c>
      <c r="D199" s="34">
        <v>0.26</v>
      </c>
      <c r="E199" s="34">
        <v>24.76</v>
      </c>
      <c r="F199" s="34">
        <v>104</v>
      </c>
      <c r="G199" s="54" t="s">
        <v>8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s="8" customFormat="1" ht="21.75" customHeight="1">
      <c r="A200" s="53" t="s">
        <v>11</v>
      </c>
      <c r="B200" s="53">
        <v>20</v>
      </c>
      <c r="C200" s="34">
        <v>1.11</v>
      </c>
      <c r="D200" s="34">
        <v>0.22</v>
      </c>
      <c r="E200" s="34">
        <v>9.78</v>
      </c>
      <c r="F200" s="56">
        <v>45.55</v>
      </c>
      <c r="G200" s="54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s="8" customFormat="1" ht="21.75" customHeight="1">
      <c r="A201" s="53" t="s">
        <v>12</v>
      </c>
      <c r="B201" s="53">
        <v>30</v>
      </c>
      <c r="C201" s="57">
        <v>2.02</v>
      </c>
      <c r="D201" s="57">
        <v>0.25</v>
      </c>
      <c r="E201" s="57">
        <v>15.05</v>
      </c>
      <c r="F201" s="56">
        <v>70.57</v>
      </c>
      <c r="G201" s="5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s="8" customFormat="1" ht="21.75" customHeight="1">
      <c r="A202" s="58" t="s">
        <v>13</v>
      </c>
      <c r="B202" s="59">
        <f>SUM(B196:B201)</f>
        <v>650</v>
      </c>
      <c r="C202" s="59">
        <f>SUM(C196:C201)</f>
        <v>24.479999999999997</v>
      </c>
      <c r="D202" s="59">
        <f>SUM(D196:D201)</f>
        <v>18.26</v>
      </c>
      <c r="E202" s="59">
        <f>SUM(E196:E201)</f>
        <v>105.51</v>
      </c>
      <c r="F202" s="59">
        <f>SUM(F196:F201)</f>
        <v>658.0699999999999</v>
      </c>
      <c r="G202" s="5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s="8" customFormat="1" ht="21.75" customHeight="1">
      <c r="A203" s="32" t="s">
        <v>14</v>
      </c>
      <c r="B203" s="53"/>
      <c r="C203" s="34"/>
      <c r="D203" s="34"/>
      <c r="E203" s="34"/>
      <c r="F203" s="56"/>
      <c r="G203" s="5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s="8" customFormat="1" ht="21.75" customHeight="1">
      <c r="A204" s="53" t="s">
        <v>177</v>
      </c>
      <c r="B204" s="53">
        <v>100</v>
      </c>
      <c r="C204" s="34">
        <v>2.98</v>
      </c>
      <c r="D204" s="34">
        <v>2.68</v>
      </c>
      <c r="E204" s="34">
        <v>11.75</v>
      </c>
      <c r="F204" s="34">
        <v>57.77</v>
      </c>
      <c r="G204" s="83" t="s">
        <v>8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s="8" customFormat="1" ht="21.75" customHeight="1">
      <c r="A205" s="53" t="s">
        <v>39</v>
      </c>
      <c r="B205" s="53">
        <v>250</v>
      </c>
      <c r="C205" s="34">
        <v>1.59</v>
      </c>
      <c r="D205" s="34">
        <v>4.86</v>
      </c>
      <c r="E205" s="34">
        <v>8.56</v>
      </c>
      <c r="F205" s="34">
        <v>91.25</v>
      </c>
      <c r="G205" s="54" t="s">
        <v>123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s="8" customFormat="1" ht="21.75" customHeight="1">
      <c r="A206" s="53" t="s">
        <v>180</v>
      </c>
      <c r="B206" s="53">
        <v>120</v>
      </c>
      <c r="C206" s="56">
        <v>16.2</v>
      </c>
      <c r="D206" s="56">
        <v>11.04</v>
      </c>
      <c r="E206" s="56">
        <v>10.32</v>
      </c>
      <c r="F206" s="57">
        <v>205.44</v>
      </c>
      <c r="G206" s="54" t="s">
        <v>124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s="8" customFormat="1" ht="21.75" customHeight="1">
      <c r="A207" s="60" t="s">
        <v>40</v>
      </c>
      <c r="B207" s="53">
        <v>180</v>
      </c>
      <c r="C207" s="34">
        <v>5.56</v>
      </c>
      <c r="D207" s="34">
        <v>7.45</v>
      </c>
      <c r="E207" s="34">
        <v>24.62</v>
      </c>
      <c r="F207" s="57">
        <v>174.6</v>
      </c>
      <c r="G207" s="54" t="s">
        <v>77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s="8" customFormat="1" ht="21.75" customHeight="1">
      <c r="A208" s="53" t="s">
        <v>83</v>
      </c>
      <c r="B208" s="53">
        <v>200</v>
      </c>
      <c r="C208" s="34">
        <v>0.31</v>
      </c>
      <c r="D208" s="34">
        <v>0.12</v>
      </c>
      <c r="E208" s="34">
        <v>39.4</v>
      </c>
      <c r="F208" s="56">
        <v>160</v>
      </c>
      <c r="G208" s="54" t="s">
        <v>84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s="8" customFormat="1" ht="21.75" customHeight="1">
      <c r="A209" s="53" t="s">
        <v>41</v>
      </c>
      <c r="B209" s="53">
        <v>100</v>
      </c>
      <c r="C209" s="56">
        <v>0.3</v>
      </c>
      <c r="D209" s="56">
        <v>0.3</v>
      </c>
      <c r="E209" s="56">
        <v>7.35</v>
      </c>
      <c r="F209" s="34">
        <v>33.3</v>
      </c>
      <c r="G209" s="54" t="s">
        <v>79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s="8" customFormat="1" ht="21.75" customHeight="1">
      <c r="A210" s="53" t="s">
        <v>12</v>
      </c>
      <c r="B210" s="53">
        <v>60</v>
      </c>
      <c r="C210" s="57">
        <v>4.05</v>
      </c>
      <c r="D210" s="57">
        <v>0.51</v>
      </c>
      <c r="E210" s="57">
        <v>30.09</v>
      </c>
      <c r="F210" s="56">
        <v>140.28</v>
      </c>
      <c r="G210" s="5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s="8" customFormat="1" ht="21.75" customHeight="1">
      <c r="A211" s="53" t="s">
        <v>11</v>
      </c>
      <c r="B211" s="53">
        <v>30</v>
      </c>
      <c r="C211" s="34">
        <v>1.68</v>
      </c>
      <c r="D211" s="34">
        <v>0.34</v>
      </c>
      <c r="E211" s="34">
        <v>14.82</v>
      </c>
      <c r="F211" s="56">
        <v>69.02</v>
      </c>
      <c r="G211" s="5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s="8" customFormat="1" ht="21.75" customHeight="1">
      <c r="A212" s="58" t="s">
        <v>19</v>
      </c>
      <c r="B212" s="59">
        <f>SUM(B204:B211)</f>
        <v>1040</v>
      </c>
      <c r="C212" s="59">
        <f>SUM(C204:C211)</f>
        <v>32.67</v>
      </c>
      <c r="D212" s="59">
        <f>SUM(D204:D211)</f>
        <v>27.3</v>
      </c>
      <c r="E212" s="59">
        <f>SUM(E204:E211)</f>
        <v>146.91</v>
      </c>
      <c r="F212" s="59">
        <f>SUM(F204:F211)</f>
        <v>931.66</v>
      </c>
      <c r="G212" s="54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s="8" customFormat="1" ht="21.75" customHeight="1">
      <c r="A213" s="32" t="s">
        <v>20</v>
      </c>
      <c r="B213" s="53"/>
      <c r="C213" s="34"/>
      <c r="D213" s="34"/>
      <c r="E213" s="34"/>
      <c r="F213" s="56"/>
      <c r="G213" s="54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s="8" customFormat="1" ht="21.75" customHeight="1">
      <c r="A214" s="53" t="s">
        <v>188</v>
      </c>
      <c r="B214" s="53">
        <v>150</v>
      </c>
      <c r="C214" s="34">
        <v>20.71</v>
      </c>
      <c r="D214" s="34">
        <v>14.3</v>
      </c>
      <c r="E214" s="34">
        <v>29.96</v>
      </c>
      <c r="F214" s="56">
        <v>331.2</v>
      </c>
      <c r="G214" s="54" t="s">
        <v>125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s="8" customFormat="1" ht="21.75" customHeight="1">
      <c r="A215" s="53" t="s">
        <v>56</v>
      </c>
      <c r="B215" s="53">
        <v>200</v>
      </c>
      <c r="C215" s="34">
        <v>0.07</v>
      </c>
      <c r="D215" s="34">
        <v>0.04</v>
      </c>
      <c r="E215" s="34">
        <v>15</v>
      </c>
      <c r="F215" s="56">
        <v>60</v>
      </c>
      <c r="G215" s="54" t="s">
        <v>88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s="8" customFormat="1" ht="21.75" customHeight="1">
      <c r="A216" s="58" t="s">
        <v>22</v>
      </c>
      <c r="B216" s="59">
        <f>SUM(B214:B215)</f>
        <v>350</v>
      </c>
      <c r="C216" s="59">
        <f>SUM(C214:C215)</f>
        <v>20.78</v>
      </c>
      <c r="D216" s="59">
        <f>SUM(D214:D215)</f>
        <v>14.34</v>
      </c>
      <c r="E216" s="59">
        <f>SUM(E214:E215)</f>
        <v>44.96</v>
      </c>
      <c r="F216" s="59">
        <f>SUM(F214:F215)</f>
        <v>391.2</v>
      </c>
      <c r="G216" s="54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s="8" customFormat="1" ht="21.75" customHeight="1">
      <c r="A217" s="61" t="s">
        <v>23</v>
      </c>
      <c r="B217" s="62">
        <f>B202+B212+B216</f>
        <v>2040</v>
      </c>
      <c r="C217" s="62">
        <f>C202+C212+C216</f>
        <v>77.93</v>
      </c>
      <c r="D217" s="62">
        <f>D202+D212+D216</f>
        <v>59.900000000000006</v>
      </c>
      <c r="E217" s="62">
        <f>E202+E212+E216</f>
        <v>297.38</v>
      </c>
      <c r="F217" s="62">
        <f>F202+F212+F216</f>
        <v>1980.93</v>
      </c>
      <c r="G217" s="80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s="8" customFormat="1" ht="21.75" customHeight="1">
      <c r="A218" s="30" t="s">
        <v>176</v>
      </c>
      <c r="B218" s="31"/>
      <c r="C218" s="31"/>
      <c r="D218" s="31"/>
      <c r="E218" s="31"/>
      <c r="F218" s="31"/>
      <c r="G218" s="31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s="8" customFormat="1" ht="21.75" customHeight="1">
      <c r="A219" s="32" t="s">
        <v>7</v>
      </c>
      <c r="B219" s="53"/>
      <c r="C219" s="53"/>
      <c r="D219" s="53"/>
      <c r="E219" s="53"/>
      <c r="F219" s="53"/>
      <c r="G219" s="8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s="8" customFormat="1" ht="21.75" customHeight="1">
      <c r="A220" s="53" t="s">
        <v>42</v>
      </c>
      <c r="B220" s="53">
        <v>100</v>
      </c>
      <c r="C220" s="34">
        <v>2.72</v>
      </c>
      <c r="D220" s="34">
        <v>14.37</v>
      </c>
      <c r="E220" s="34">
        <v>14.53</v>
      </c>
      <c r="F220" s="34">
        <v>133.8</v>
      </c>
      <c r="G220" s="54" t="s">
        <v>8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s="8" customFormat="1" ht="21.75" customHeight="1">
      <c r="A221" s="53" t="s">
        <v>185</v>
      </c>
      <c r="B221" s="53">
        <v>150</v>
      </c>
      <c r="C221" s="34">
        <v>19.98</v>
      </c>
      <c r="D221" s="34">
        <v>12.55</v>
      </c>
      <c r="E221" s="34">
        <v>14.62</v>
      </c>
      <c r="F221" s="34">
        <v>261.67</v>
      </c>
      <c r="G221" s="54" t="s">
        <v>126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s="8" customFormat="1" ht="21.75" customHeight="1">
      <c r="A222" s="53" t="s">
        <v>43</v>
      </c>
      <c r="B222" s="53">
        <v>180</v>
      </c>
      <c r="C222" s="34">
        <v>3.72</v>
      </c>
      <c r="D222" s="34">
        <v>11.65</v>
      </c>
      <c r="E222" s="34">
        <v>16.97</v>
      </c>
      <c r="F222" s="34">
        <v>135.12</v>
      </c>
      <c r="G222" s="54" t="s">
        <v>127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s="8" customFormat="1" ht="21.75" customHeight="1">
      <c r="A223" s="53" t="s">
        <v>30</v>
      </c>
      <c r="B223" s="53">
        <v>200</v>
      </c>
      <c r="C223" s="34">
        <v>0.66</v>
      </c>
      <c r="D223" s="34">
        <v>0.09</v>
      </c>
      <c r="E223" s="34">
        <v>32.01</v>
      </c>
      <c r="F223" s="34">
        <v>122.2</v>
      </c>
      <c r="G223" s="54" t="s">
        <v>105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s="8" customFormat="1" ht="21.75" customHeight="1">
      <c r="A224" s="53" t="s">
        <v>18</v>
      </c>
      <c r="B224" s="53">
        <v>22</v>
      </c>
      <c r="C224" s="34">
        <v>1.65</v>
      </c>
      <c r="D224" s="56">
        <v>2.08</v>
      </c>
      <c r="E224" s="56">
        <v>16.69</v>
      </c>
      <c r="F224" s="34">
        <v>92.1</v>
      </c>
      <c r="G224" s="54" t="s">
        <v>8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s="8" customFormat="1" ht="21.75" customHeight="1">
      <c r="A225" s="53" t="s">
        <v>11</v>
      </c>
      <c r="B225" s="53">
        <v>20</v>
      </c>
      <c r="C225" s="34">
        <v>1.11</v>
      </c>
      <c r="D225" s="34">
        <v>0.22</v>
      </c>
      <c r="E225" s="34">
        <v>9.78</v>
      </c>
      <c r="F225" s="56">
        <v>45.55</v>
      </c>
      <c r="G225" s="5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s="8" customFormat="1" ht="21.75" customHeight="1">
      <c r="A226" s="53" t="s">
        <v>12</v>
      </c>
      <c r="B226" s="53">
        <v>30</v>
      </c>
      <c r="C226" s="57">
        <v>2.02</v>
      </c>
      <c r="D226" s="57">
        <v>0.25</v>
      </c>
      <c r="E226" s="57">
        <v>15.05</v>
      </c>
      <c r="F226" s="56">
        <v>70.57</v>
      </c>
      <c r="G226" s="79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s="8" customFormat="1" ht="21.75" customHeight="1">
      <c r="A227" s="58" t="s">
        <v>13</v>
      </c>
      <c r="B227" s="59">
        <f>SUM(B220:B226)</f>
        <v>702</v>
      </c>
      <c r="C227" s="59">
        <f>SUM(C220:C226)</f>
        <v>31.859999999999996</v>
      </c>
      <c r="D227" s="59">
        <f>SUM(D220:D226)</f>
        <v>41.21</v>
      </c>
      <c r="E227" s="59">
        <f>SUM(E220:E226)</f>
        <v>119.64999999999999</v>
      </c>
      <c r="F227" s="59">
        <f>SUM(F220:F226)</f>
        <v>861.01</v>
      </c>
      <c r="G227" s="79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s="8" customFormat="1" ht="21.75" customHeight="1">
      <c r="A228" s="32" t="s">
        <v>14</v>
      </c>
      <c r="B228" s="53"/>
      <c r="C228" s="53"/>
      <c r="D228" s="53"/>
      <c r="E228" s="53"/>
      <c r="F228" s="53"/>
      <c r="G228" s="3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s="8" customFormat="1" ht="21.75" customHeight="1">
      <c r="A229" s="53" t="s">
        <v>199</v>
      </c>
      <c r="B229" s="53">
        <v>100</v>
      </c>
      <c r="C229" s="34">
        <v>1.7</v>
      </c>
      <c r="D229" s="34">
        <v>5.01</v>
      </c>
      <c r="E229" s="34">
        <v>8.47</v>
      </c>
      <c r="F229" s="34">
        <v>85.87</v>
      </c>
      <c r="G229" s="54" t="s">
        <v>78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s="8" customFormat="1" ht="21.75" customHeight="1">
      <c r="A230" s="60" t="s">
        <v>44</v>
      </c>
      <c r="B230" s="53">
        <v>250</v>
      </c>
      <c r="C230" s="34">
        <v>1.97</v>
      </c>
      <c r="D230" s="34">
        <v>5.43</v>
      </c>
      <c r="E230" s="34">
        <v>12.11</v>
      </c>
      <c r="F230" s="34">
        <v>85.75</v>
      </c>
      <c r="G230" s="54" t="s">
        <v>128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s="8" customFormat="1" ht="21.75" customHeight="1">
      <c r="A231" s="53" t="s">
        <v>129</v>
      </c>
      <c r="B231" s="53">
        <v>100</v>
      </c>
      <c r="C231" s="56">
        <v>23.72</v>
      </c>
      <c r="D231" s="56">
        <v>20.54</v>
      </c>
      <c r="E231" s="56">
        <v>8.31</v>
      </c>
      <c r="F231" s="34">
        <v>209.09</v>
      </c>
      <c r="G231" s="54" t="s">
        <v>97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s="8" customFormat="1" ht="21.75" customHeight="1">
      <c r="A232" s="60" t="s">
        <v>45</v>
      </c>
      <c r="B232" s="53">
        <v>180</v>
      </c>
      <c r="C232" s="34">
        <v>3.72</v>
      </c>
      <c r="D232" s="34">
        <v>25.51</v>
      </c>
      <c r="E232" s="34">
        <v>14.75</v>
      </c>
      <c r="F232" s="57">
        <v>243.43</v>
      </c>
      <c r="G232" s="54" t="s">
        <v>130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s="8" customFormat="1" ht="21.75" customHeight="1">
      <c r="A233" s="53" t="s">
        <v>46</v>
      </c>
      <c r="B233" s="53">
        <v>200</v>
      </c>
      <c r="C233" s="56">
        <v>4.08</v>
      </c>
      <c r="D233" s="56">
        <v>3.54</v>
      </c>
      <c r="E233" s="56">
        <v>17.57</v>
      </c>
      <c r="F233" s="57">
        <v>118.6</v>
      </c>
      <c r="G233" s="54" t="s">
        <v>131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s="8" customFormat="1" ht="21.75" customHeight="1">
      <c r="A234" s="53" t="s">
        <v>41</v>
      </c>
      <c r="B234" s="53">
        <v>100</v>
      </c>
      <c r="C234" s="56">
        <v>0.4</v>
      </c>
      <c r="D234" s="56">
        <v>0.4</v>
      </c>
      <c r="E234" s="56">
        <v>9.8</v>
      </c>
      <c r="F234" s="34">
        <v>47</v>
      </c>
      <c r="G234" s="54" t="s">
        <v>79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s="8" customFormat="1" ht="21.75" customHeight="1">
      <c r="A235" s="53" t="s">
        <v>12</v>
      </c>
      <c r="B235" s="53">
        <v>60</v>
      </c>
      <c r="C235" s="57">
        <v>4.05</v>
      </c>
      <c r="D235" s="57">
        <v>0.51</v>
      </c>
      <c r="E235" s="57">
        <v>30.09</v>
      </c>
      <c r="F235" s="56">
        <v>140.28</v>
      </c>
      <c r="G235" s="54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s="8" customFormat="1" ht="21.75" customHeight="1">
      <c r="A236" s="53" t="s">
        <v>11</v>
      </c>
      <c r="B236" s="53">
        <v>30</v>
      </c>
      <c r="C236" s="34">
        <v>1.68</v>
      </c>
      <c r="D236" s="34">
        <v>0.34</v>
      </c>
      <c r="E236" s="34">
        <v>14.82</v>
      </c>
      <c r="F236" s="56">
        <v>69.02</v>
      </c>
      <c r="G236" s="54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s="8" customFormat="1" ht="21.75" customHeight="1">
      <c r="A237" s="58" t="s">
        <v>19</v>
      </c>
      <c r="B237" s="59">
        <f>SUM(B230:B236)</f>
        <v>920</v>
      </c>
      <c r="C237" s="59">
        <f>SUM(C230:C236)</f>
        <v>39.61999999999999</v>
      </c>
      <c r="D237" s="59">
        <f>SUM(D230:D236)</f>
        <v>56.27</v>
      </c>
      <c r="E237" s="59">
        <f>SUM(E230:E236)</f>
        <v>107.45000000000002</v>
      </c>
      <c r="F237" s="59">
        <f>SUM(F230:F236)</f>
        <v>913.17</v>
      </c>
      <c r="G237" s="54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:19" s="8" customFormat="1" ht="21.75" customHeight="1">
      <c r="A238" s="32" t="s">
        <v>20</v>
      </c>
      <c r="B238" s="53"/>
      <c r="C238" s="34"/>
      <c r="D238" s="34"/>
      <c r="E238" s="34"/>
      <c r="F238" s="56"/>
      <c r="G238" s="54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:19" s="8" customFormat="1" ht="21.75" customHeight="1">
      <c r="A239" s="53" t="s">
        <v>47</v>
      </c>
      <c r="B239" s="53">
        <v>150</v>
      </c>
      <c r="C239" s="34">
        <v>14.03</v>
      </c>
      <c r="D239" s="34">
        <v>10.53</v>
      </c>
      <c r="E239" s="34">
        <v>23.73</v>
      </c>
      <c r="F239" s="56">
        <v>466.84</v>
      </c>
      <c r="G239" s="54" t="s">
        <v>183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s="8" customFormat="1" ht="21.75" customHeight="1">
      <c r="A240" s="53" t="s">
        <v>48</v>
      </c>
      <c r="B240" s="53">
        <v>200</v>
      </c>
      <c r="C240" s="34">
        <v>0.13</v>
      </c>
      <c r="D240" s="34">
        <v>0.02</v>
      </c>
      <c r="E240" s="34">
        <v>15.2</v>
      </c>
      <c r="F240" s="56">
        <v>62</v>
      </c>
      <c r="G240" s="54" t="s">
        <v>103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s="8" customFormat="1" ht="21.75" customHeight="1">
      <c r="A241" s="58" t="s">
        <v>22</v>
      </c>
      <c r="B241" s="59">
        <f>SUM(B239:B240)</f>
        <v>350</v>
      </c>
      <c r="C241" s="59">
        <f>SUM(C239:C240)</f>
        <v>14.16</v>
      </c>
      <c r="D241" s="59">
        <f>SUM(D239:D240)</f>
        <v>10.549999999999999</v>
      </c>
      <c r="E241" s="59">
        <f>SUM(E239:E240)</f>
        <v>38.93</v>
      </c>
      <c r="F241" s="59">
        <f>SUM(F239:F240)</f>
        <v>528.8399999999999</v>
      </c>
      <c r="G241" s="54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s="8" customFormat="1" ht="21.75" customHeight="1">
      <c r="A242" s="61" t="s">
        <v>23</v>
      </c>
      <c r="B242" s="62">
        <f>B227+B237+B241</f>
        <v>1972</v>
      </c>
      <c r="C242" s="62">
        <f>C227+C237+C241</f>
        <v>85.63999999999999</v>
      </c>
      <c r="D242" s="62">
        <f>D227+D237+D241</f>
        <v>108.03</v>
      </c>
      <c r="E242" s="62">
        <f>E227+E237+E241</f>
        <v>266.03000000000003</v>
      </c>
      <c r="F242" s="62">
        <f>F227+F237+F241</f>
        <v>2303.0199999999995</v>
      </c>
      <c r="G242" s="80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s="8" customFormat="1" ht="21.75" customHeight="1">
      <c r="A243" s="65"/>
      <c r="B243" s="66"/>
      <c r="C243" s="66"/>
      <c r="D243" s="66"/>
      <c r="E243" s="66"/>
      <c r="F243" s="66"/>
      <c r="G243" s="2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s="8" customFormat="1" ht="21.75" customHeight="1">
      <c r="A244" s="67"/>
      <c r="B244" s="68"/>
      <c r="C244" s="68"/>
      <c r="D244" s="68"/>
      <c r="E244" s="68"/>
      <c r="F244" s="68"/>
      <c r="G244" s="3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s="11" customFormat="1" ht="15" customHeight="1">
      <c r="A245" s="69"/>
      <c r="B245" s="69"/>
      <c r="C245" s="70"/>
      <c r="D245" s="70"/>
      <c r="E245" s="70"/>
      <c r="F245" s="70"/>
      <c r="G245" s="3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</row>
    <row r="246" spans="1:19" ht="21.75" customHeight="1">
      <c r="A246" s="71"/>
      <c r="B246" s="72"/>
      <c r="C246" s="97" t="s">
        <v>2</v>
      </c>
      <c r="D246" s="97"/>
      <c r="E246" s="97"/>
      <c r="F246" s="98" t="s">
        <v>3</v>
      </c>
      <c r="G246" s="20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</row>
    <row r="247" spans="1:19" s="2" customFormat="1" ht="12.75" customHeight="1">
      <c r="A247" s="72"/>
      <c r="B247" s="72"/>
      <c r="C247" s="73" t="s">
        <v>4</v>
      </c>
      <c r="D247" s="73" t="s">
        <v>5</v>
      </c>
      <c r="E247" s="73" t="s">
        <v>6</v>
      </c>
      <c r="F247" s="98"/>
      <c r="G247" s="2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s="8" customFormat="1" ht="21.75" customHeight="1">
      <c r="A248" s="72" t="s">
        <v>66</v>
      </c>
      <c r="B248" s="74"/>
      <c r="C248" s="72">
        <v>90</v>
      </c>
      <c r="D248" s="72">
        <v>92</v>
      </c>
      <c r="E248" s="72">
        <v>383</v>
      </c>
      <c r="F248" s="75">
        <v>2720</v>
      </c>
      <c r="G248" s="20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s="8" customFormat="1" ht="21.75" customHeight="1">
      <c r="A249" s="76" t="s">
        <v>195</v>
      </c>
      <c r="B249" s="76">
        <v>1700</v>
      </c>
      <c r="C249" s="76">
        <v>67.5</v>
      </c>
      <c r="D249" s="76">
        <v>69</v>
      </c>
      <c r="E249" s="76">
        <v>287.25</v>
      </c>
      <c r="F249" s="77">
        <v>2040</v>
      </c>
      <c r="G249" s="20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1:19" s="10" customFormat="1" ht="21.75" customHeight="1">
      <c r="A250" s="78" t="s">
        <v>67</v>
      </c>
      <c r="B250" s="76">
        <f>(B28+B53+B76+B100+B125+B149+B172+B193+B217+B242)/10</f>
        <v>1950.5</v>
      </c>
      <c r="C250" s="76">
        <v>66.82</v>
      </c>
      <c r="D250" s="76">
        <v>68.08</v>
      </c>
      <c r="E250" s="76">
        <v>288.39</v>
      </c>
      <c r="F250" s="77">
        <v>2051.64</v>
      </c>
      <c r="G250" s="21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s="3" customFormat="1" ht="15.75" customHeight="1">
      <c r="A251" s="6"/>
    </row>
    <row r="252" spans="1:8" s="3" customFormat="1" ht="15.75" customHeight="1">
      <c r="A252" s="96" t="s">
        <v>133</v>
      </c>
      <c r="B252" s="96"/>
      <c r="C252" s="96"/>
      <c r="D252" s="96"/>
      <c r="E252" s="96"/>
      <c r="F252" s="96"/>
      <c r="G252" s="96"/>
      <c r="H252" s="96"/>
    </row>
    <row r="253" spans="1:8" s="3" customFormat="1" ht="15.75" customHeight="1">
      <c r="A253" s="96"/>
      <c r="B253" s="96"/>
      <c r="C253" s="96"/>
      <c r="D253" s="96"/>
      <c r="E253" s="96"/>
      <c r="F253" s="96"/>
      <c r="G253" s="96"/>
      <c r="H253" s="96"/>
    </row>
    <row r="254" spans="1:8" s="3" customFormat="1" ht="15.75" customHeight="1">
      <c r="A254" s="96"/>
      <c r="B254" s="96"/>
      <c r="C254" s="96"/>
      <c r="D254" s="96"/>
      <c r="E254" s="96"/>
      <c r="F254" s="96"/>
      <c r="G254" s="96"/>
      <c r="H254" s="96"/>
    </row>
    <row r="255" spans="1:8" s="3" customFormat="1" ht="15.75" customHeight="1">
      <c r="A255" s="96"/>
      <c r="B255" s="96"/>
      <c r="C255" s="96"/>
      <c r="D255" s="96"/>
      <c r="E255" s="96"/>
      <c r="F255" s="96"/>
      <c r="G255" s="96"/>
      <c r="H255" s="96"/>
    </row>
    <row r="256" spans="1:8" s="3" customFormat="1" ht="15.75" customHeight="1">
      <c r="A256" s="96"/>
      <c r="B256" s="96"/>
      <c r="C256" s="96"/>
      <c r="D256" s="96"/>
      <c r="E256" s="96"/>
      <c r="F256" s="96"/>
      <c r="G256" s="96"/>
      <c r="H256" s="96"/>
    </row>
    <row r="257" spans="1:8" s="3" customFormat="1" ht="15.75" customHeight="1">
      <c r="A257" s="96"/>
      <c r="B257" s="96"/>
      <c r="C257" s="96"/>
      <c r="D257" s="96"/>
      <c r="E257" s="96"/>
      <c r="F257" s="96"/>
      <c r="G257" s="96"/>
      <c r="H257" s="96"/>
    </row>
    <row r="258" s="3" customFormat="1" ht="15.75" customHeight="1">
      <c r="A258" s="6" t="s">
        <v>193</v>
      </c>
    </row>
    <row r="259" s="3" customFormat="1" ht="15.75" customHeight="1">
      <c r="A259" s="6" t="s">
        <v>194</v>
      </c>
    </row>
    <row r="260" spans="1:7" s="3" customFormat="1" ht="15.75" customHeight="1">
      <c r="A260" s="53" t="s">
        <v>190</v>
      </c>
      <c r="B260" s="53">
        <v>100</v>
      </c>
      <c r="C260" s="34">
        <v>0.7</v>
      </c>
      <c r="D260" s="34">
        <v>0.1</v>
      </c>
      <c r="E260" s="34">
        <v>1.9</v>
      </c>
      <c r="F260" s="34">
        <v>12</v>
      </c>
      <c r="G260" s="54" t="s">
        <v>191</v>
      </c>
    </row>
    <row r="261" spans="1:7" s="3" customFormat="1" ht="15.75" customHeight="1">
      <c r="A261" s="53" t="s">
        <v>192</v>
      </c>
      <c r="B261" s="53">
        <v>100</v>
      </c>
      <c r="C261" s="34">
        <v>1.1</v>
      </c>
      <c r="D261" s="34">
        <v>0.2</v>
      </c>
      <c r="E261" s="34">
        <v>3.8</v>
      </c>
      <c r="F261" s="34">
        <v>22</v>
      </c>
      <c r="G261" s="54" t="s">
        <v>191</v>
      </c>
    </row>
    <row r="262" s="3" customFormat="1" ht="15.75" customHeight="1">
      <c r="A262" s="6"/>
    </row>
    <row r="263" s="3" customFormat="1" ht="15.75" customHeight="1">
      <c r="A263" s="6"/>
    </row>
    <row r="264" s="3" customFormat="1" ht="15.75" customHeight="1">
      <c r="A264" s="6"/>
    </row>
    <row r="265" s="3" customFormat="1" ht="15.75" customHeight="1">
      <c r="A265" s="6"/>
    </row>
    <row r="266" s="3" customFormat="1" ht="15.75" customHeight="1">
      <c r="A266" s="6"/>
    </row>
    <row r="267" s="3" customFormat="1" ht="15.75" customHeight="1">
      <c r="A267" s="6"/>
    </row>
    <row r="268" s="3" customFormat="1" ht="15.75" customHeight="1">
      <c r="A268" s="6"/>
    </row>
    <row r="269" s="3" customFormat="1" ht="15.75" customHeight="1">
      <c r="A269" s="6"/>
    </row>
    <row r="270" s="3" customFormat="1" ht="15.75" customHeight="1">
      <c r="A270" s="6"/>
    </row>
    <row r="271" s="3" customFormat="1" ht="15.75" customHeight="1">
      <c r="A271" s="6"/>
    </row>
    <row r="272" s="3" customFormat="1" ht="15.75" customHeight="1">
      <c r="A272" s="6"/>
    </row>
    <row r="273" spans="1:8" s="14" customFormat="1" ht="15.75" customHeight="1">
      <c r="A273" s="6"/>
      <c r="B273" s="3"/>
      <c r="C273" s="12"/>
      <c r="D273" s="12"/>
      <c r="E273" s="12"/>
      <c r="F273" s="12"/>
      <c r="G273" s="3"/>
      <c r="H273" s="13"/>
    </row>
    <row r="274" spans="1:6" ht="15.75" customHeight="1">
      <c r="A274" s="6"/>
      <c r="B274" s="3"/>
      <c r="C274" s="12"/>
      <c r="D274" s="12"/>
      <c r="E274" s="12"/>
      <c r="F274" s="12"/>
    </row>
    <row r="275" spans="1:6" ht="15.75" customHeight="1">
      <c r="A275" s="6"/>
      <c r="B275" s="3"/>
      <c r="C275" s="12"/>
      <c r="D275" s="12"/>
      <c r="E275" s="12"/>
      <c r="F275" s="12"/>
    </row>
    <row r="276" spans="1:6" ht="15.75" customHeight="1">
      <c r="A276" s="6"/>
      <c r="B276" s="3"/>
      <c r="C276" s="12"/>
      <c r="D276" s="12"/>
      <c r="E276" s="12"/>
      <c r="F276" s="12"/>
    </row>
    <row r="277" spans="1:6" ht="15.75" customHeight="1">
      <c r="A277" s="6"/>
      <c r="B277" s="3"/>
      <c r="C277" s="12"/>
      <c r="D277" s="12"/>
      <c r="E277" s="12"/>
      <c r="F277" s="12"/>
    </row>
    <row r="278" spans="1:6" ht="15.75" customHeight="1">
      <c r="A278" s="6"/>
      <c r="B278" s="3"/>
      <c r="C278" s="12"/>
      <c r="D278" s="12"/>
      <c r="E278" s="12"/>
      <c r="F278" s="12"/>
    </row>
    <row r="279" spans="1:6" ht="15.75" customHeight="1">
      <c r="A279" s="6"/>
      <c r="B279" s="3"/>
      <c r="C279" s="12"/>
      <c r="D279" s="12"/>
      <c r="E279" s="12"/>
      <c r="F279" s="12"/>
    </row>
    <row r="280" spans="1:6" ht="15.75" customHeight="1">
      <c r="A280" s="6"/>
      <c r="B280" s="3"/>
      <c r="C280" s="12"/>
      <c r="D280" s="12"/>
      <c r="E280" s="12"/>
      <c r="F280" s="12"/>
    </row>
    <row r="281" spans="1:6" ht="15.75" customHeight="1">
      <c r="A281" s="6"/>
      <c r="B281" s="3"/>
      <c r="C281" s="12"/>
      <c r="D281" s="12"/>
      <c r="E281" s="12"/>
      <c r="F281" s="12"/>
    </row>
    <row r="282" spans="1:6" ht="15.75" customHeight="1">
      <c r="A282" s="6"/>
      <c r="B282" s="3"/>
      <c r="C282" s="12"/>
      <c r="D282" s="12"/>
      <c r="E282" s="12"/>
      <c r="F282" s="12"/>
    </row>
    <row r="283" spans="1:6" ht="15.75" customHeight="1">
      <c r="A283" s="6"/>
      <c r="B283" s="3"/>
      <c r="C283" s="12"/>
      <c r="D283" s="12"/>
      <c r="E283" s="12"/>
      <c r="F283" s="12"/>
    </row>
    <row r="284" spans="1:6" ht="15.75" customHeight="1">
      <c r="A284" s="6"/>
      <c r="B284" s="3"/>
      <c r="C284" s="12"/>
      <c r="D284" s="12"/>
      <c r="E284" s="12"/>
      <c r="F284" s="12"/>
    </row>
    <row r="285" spans="1:6" ht="15.75" customHeight="1">
      <c r="A285" s="6"/>
      <c r="B285" s="3"/>
      <c r="C285" s="12"/>
      <c r="D285" s="12"/>
      <c r="E285" s="12"/>
      <c r="F285" s="12"/>
    </row>
    <row r="286" spans="1:6" ht="15.75" customHeight="1">
      <c r="A286" s="6"/>
      <c r="B286" s="3"/>
      <c r="C286" s="12"/>
      <c r="D286" s="12"/>
      <c r="E286" s="12"/>
      <c r="F286" s="12"/>
    </row>
    <row r="287" spans="1:6" ht="15.75" customHeight="1">
      <c r="A287" s="6"/>
      <c r="B287" s="3"/>
      <c r="C287" s="12"/>
      <c r="D287" s="12"/>
      <c r="E287" s="12"/>
      <c r="F287" s="12"/>
    </row>
    <row r="288" spans="1:6" ht="15.75" customHeight="1">
      <c r="A288" s="6"/>
      <c r="B288" s="3"/>
      <c r="C288" s="12"/>
      <c r="D288" s="12"/>
      <c r="E288" s="12"/>
      <c r="F288" s="12"/>
    </row>
    <row r="289" spans="1:8" s="3" customFormat="1" ht="15.75" customHeight="1">
      <c r="A289" s="6"/>
      <c r="C289" s="12"/>
      <c r="D289" s="12"/>
      <c r="E289" s="12"/>
      <c r="F289" s="12"/>
      <c r="H289" s="4"/>
    </row>
    <row r="290" spans="1:8" s="3" customFormat="1" ht="15.75" customHeight="1">
      <c r="A290" s="6"/>
      <c r="C290" s="12"/>
      <c r="D290" s="12"/>
      <c r="E290" s="12"/>
      <c r="F290" s="12"/>
      <c r="H290" s="4"/>
    </row>
    <row r="291" spans="1:8" s="3" customFormat="1" ht="15.75" customHeight="1">
      <c r="A291" s="6"/>
      <c r="C291" s="12"/>
      <c r="D291" s="12"/>
      <c r="E291" s="12"/>
      <c r="F291" s="12"/>
      <c r="H291" s="4"/>
    </row>
    <row r="292" spans="1:8" s="3" customFormat="1" ht="15.75" customHeight="1">
      <c r="A292" s="6"/>
      <c r="C292" s="12"/>
      <c r="D292" s="12"/>
      <c r="E292" s="12"/>
      <c r="F292" s="12"/>
      <c r="H292" s="4"/>
    </row>
    <row r="293" spans="1:8" s="3" customFormat="1" ht="15.75" customHeight="1">
      <c r="A293" s="6"/>
      <c r="C293" s="12"/>
      <c r="D293" s="12"/>
      <c r="E293" s="12"/>
      <c r="F293" s="12"/>
      <c r="H293" s="4"/>
    </row>
    <row r="294" spans="1:6" ht="15.75" customHeight="1">
      <c r="A294" s="6"/>
      <c r="B294" s="3"/>
      <c r="C294" s="3"/>
      <c r="D294" s="3"/>
      <c r="E294" s="3"/>
      <c r="F294" s="3"/>
    </row>
    <row r="295" spans="1:6" ht="15.75" customHeight="1">
      <c r="A295" s="6"/>
      <c r="B295" s="3"/>
      <c r="C295" s="3"/>
      <c r="D295" s="3"/>
      <c r="E295" s="3"/>
      <c r="F295" s="3"/>
    </row>
  </sheetData>
  <sheetProtection selectLockedCells="1" selectUnlockedCells="1"/>
  <mergeCells count="10">
    <mergeCell ref="A3:A4"/>
    <mergeCell ref="A2:G2"/>
    <mergeCell ref="A252:H257"/>
    <mergeCell ref="C246:E246"/>
    <mergeCell ref="F246:F247"/>
    <mergeCell ref="G3:G4"/>
    <mergeCell ref="C3:E3"/>
    <mergeCell ref="F3:F4"/>
    <mergeCell ref="B3:B4"/>
    <mergeCell ref="A5:B5"/>
  </mergeCells>
  <printOptions horizontalCentered="1" verticalCentered="1"/>
  <pageMargins left="0.4330708661417323" right="0.2362204724409449" top="0.5511811023622047" bottom="0.35433070866141736" header="0.5118110236220472" footer="0.5118110236220472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"/>
  <sheetViews>
    <sheetView zoomScalePageLayoutView="0" workbookViewId="0" topLeftCell="A19">
      <selection activeCell="D41" sqref="D41"/>
    </sheetView>
  </sheetViews>
  <sheetFormatPr defaultColWidth="9.140625" defaultRowHeight="12.75"/>
  <cols>
    <col min="1" max="1" width="5.8515625" style="0" customWidth="1"/>
    <col min="2" max="2" width="38.00390625" style="0" customWidth="1"/>
    <col min="14" max="14" width="9.8515625" style="0" customWidth="1"/>
    <col min="15" max="15" width="13.28125" style="0" customWidth="1"/>
    <col min="16" max="16" width="12.28125" style="0" customWidth="1"/>
  </cols>
  <sheetData>
    <row r="2" spans="2:16" ht="15">
      <c r="B2" s="101" t="s">
        <v>165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6" ht="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6" ht="15">
      <c r="B4" s="102" t="s">
        <v>164</v>
      </c>
      <c r="C4" s="102"/>
      <c r="D4" s="102"/>
      <c r="E4" s="102"/>
      <c r="F4" s="102"/>
      <c r="G4" s="102"/>
      <c r="H4" s="102"/>
      <c r="I4" s="102"/>
      <c r="J4" s="102"/>
      <c r="K4" s="25"/>
      <c r="L4" s="25"/>
      <c r="M4" s="25"/>
      <c r="N4" s="25"/>
      <c r="O4" s="25"/>
      <c r="P4" s="25"/>
    </row>
    <row r="5" spans="2:16" ht="15">
      <c r="B5" s="102" t="s">
        <v>166</v>
      </c>
      <c r="C5" s="103"/>
      <c r="D5" s="103"/>
      <c r="E5" s="103"/>
      <c r="F5" s="103"/>
      <c r="G5" s="103"/>
      <c r="H5" s="103"/>
      <c r="I5" s="103"/>
      <c r="J5" s="26"/>
      <c r="K5" s="25"/>
      <c r="L5" s="25"/>
      <c r="M5" s="25"/>
      <c r="N5" s="25"/>
      <c r="O5" s="25"/>
      <c r="P5" s="25"/>
    </row>
    <row r="6" spans="1:16" ht="14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5" customHeight="1">
      <c r="A7" s="104" t="s">
        <v>163</v>
      </c>
      <c r="B7" s="104" t="s">
        <v>162</v>
      </c>
      <c r="C7" s="106" t="s">
        <v>161</v>
      </c>
      <c r="D7" s="107" t="s">
        <v>160</v>
      </c>
      <c r="E7" s="108"/>
      <c r="F7" s="108"/>
      <c r="G7" s="108"/>
      <c r="H7" s="108"/>
      <c r="I7" s="108"/>
      <c r="J7" s="108"/>
      <c r="K7" s="108"/>
      <c r="L7" s="108"/>
      <c r="M7" s="109"/>
      <c r="N7" s="110" t="s">
        <v>68</v>
      </c>
      <c r="O7" s="110" t="s">
        <v>69</v>
      </c>
      <c r="P7" s="111" t="s">
        <v>70</v>
      </c>
    </row>
    <row r="8" spans="1:16" ht="45.75" customHeight="1">
      <c r="A8" s="105"/>
      <c r="B8" s="105"/>
      <c r="C8" s="106"/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110"/>
      <c r="O8" s="110"/>
      <c r="P8" s="111"/>
    </row>
    <row r="9" spans="1:16" ht="12.75">
      <c r="A9" s="40">
        <v>1</v>
      </c>
      <c r="B9" s="41" t="s">
        <v>71</v>
      </c>
      <c r="C9" s="35">
        <v>90</v>
      </c>
      <c r="D9" s="42">
        <v>90</v>
      </c>
      <c r="E9" s="42">
        <v>90</v>
      </c>
      <c r="F9" s="42">
        <v>90</v>
      </c>
      <c r="G9" s="42">
        <v>90</v>
      </c>
      <c r="H9" s="42">
        <v>90</v>
      </c>
      <c r="I9" s="42">
        <v>90</v>
      </c>
      <c r="J9" s="42">
        <v>90</v>
      </c>
      <c r="K9" s="42">
        <v>90</v>
      </c>
      <c r="L9" s="42">
        <v>90</v>
      </c>
      <c r="M9" s="42">
        <v>90</v>
      </c>
      <c r="N9" s="43">
        <f aca="true" t="shared" si="0" ref="N9:N36">D9+E9+F9+G9+H9+I9+J9+K9+L9+M9</f>
        <v>900</v>
      </c>
      <c r="O9" s="43">
        <f aca="true" t="shared" si="1" ref="O9:O36">N9/10</f>
        <v>90</v>
      </c>
      <c r="P9" s="44">
        <f aca="true" t="shared" si="2" ref="P9:P36">O9*100/C9</f>
        <v>100</v>
      </c>
    </row>
    <row r="10" spans="1:16" ht="12.75">
      <c r="A10" s="40">
        <v>2</v>
      </c>
      <c r="B10" s="41" t="s">
        <v>159</v>
      </c>
      <c r="C10" s="35">
        <v>120</v>
      </c>
      <c r="D10" s="42">
        <v>157</v>
      </c>
      <c r="E10" s="42">
        <v>110</v>
      </c>
      <c r="F10" s="42">
        <v>150</v>
      </c>
      <c r="G10" s="42">
        <v>110</v>
      </c>
      <c r="H10" s="42">
        <v>110</v>
      </c>
      <c r="I10" s="42">
        <v>150</v>
      </c>
      <c r="J10" s="42">
        <v>110</v>
      </c>
      <c r="K10" s="42">
        <v>120</v>
      </c>
      <c r="L10" s="42">
        <v>110</v>
      </c>
      <c r="M10" s="42">
        <v>112</v>
      </c>
      <c r="N10" s="43">
        <f t="shared" si="0"/>
        <v>1239</v>
      </c>
      <c r="O10" s="43">
        <f t="shared" si="1"/>
        <v>123.9</v>
      </c>
      <c r="P10" s="44">
        <f t="shared" si="2"/>
        <v>103.25</v>
      </c>
    </row>
    <row r="11" spans="1:16" ht="12.75">
      <c r="A11" s="40">
        <v>3</v>
      </c>
      <c r="B11" s="41" t="s">
        <v>158</v>
      </c>
      <c r="C11" s="35">
        <v>12</v>
      </c>
      <c r="D11" s="43"/>
      <c r="E11" s="43">
        <v>11</v>
      </c>
      <c r="F11" s="43"/>
      <c r="G11" s="43">
        <v>72</v>
      </c>
      <c r="H11" s="43">
        <v>2</v>
      </c>
      <c r="I11" s="42"/>
      <c r="J11" s="43"/>
      <c r="K11" s="43">
        <v>1</v>
      </c>
      <c r="L11" s="43">
        <v>14</v>
      </c>
      <c r="M11" s="43">
        <v>13</v>
      </c>
      <c r="N11" s="43">
        <f t="shared" si="0"/>
        <v>113</v>
      </c>
      <c r="O11" s="43">
        <f t="shared" si="1"/>
        <v>11.3</v>
      </c>
      <c r="P11" s="44">
        <f t="shared" si="2"/>
        <v>94.16666666666667</v>
      </c>
    </row>
    <row r="12" spans="1:16" ht="12.75">
      <c r="A12" s="40">
        <v>4</v>
      </c>
      <c r="B12" s="41" t="s">
        <v>157</v>
      </c>
      <c r="C12" s="35">
        <v>37.5</v>
      </c>
      <c r="D12" s="43">
        <v>74</v>
      </c>
      <c r="E12" s="43">
        <v>20</v>
      </c>
      <c r="F12" s="43">
        <v>56</v>
      </c>
      <c r="G12" s="43"/>
      <c r="H12" s="43">
        <v>43</v>
      </c>
      <c r="I12" s="42">
        <v>34</v>
      </c>
      <c r="J12" s="43">
        <v>74</v>
      </c>
      <c r="K12" s="43">
        <v>9</v>
      </c>
      <c r="L12" s="43">
        <v>53</v>
      </c>
      <c r="M12" s="43">
        <v>20</v>
      </c>
      <c r="N12" s="43">
        <f t="shared" si="0"/>
        <v>383</v>
      </c>
      <c r="O12" s="43">
        <f t="shared" si="1"/>
        <v>38.3</v>
      </c>
      <c r="P12" s="44">
        <f t="shared" si="2"/>
        <v>102.13333333333333</v>
      </c>
    </row>
    <row r="13" spans="1:16" ht="12.75">
      <c r="A13" s="40">
        <v>5</v>
      </c>
      <c r="B13" s="41" t="s">
        <v>156</v>
      </c>
      <c r="C13" s="35">
        <v>15</v>
      </c>
      <c r="D13" s="43"/>
      <c r="E13" s="43">
        <v>98</v>
      </c>
      <c r="F13" s="43">
        <v>16</v>
      </c>
      <c r="G13" s="43"/>
      <c r="H13" s="43">
        <v>12</v>
      </c>
      <c r="I13" s="42">
        <v>16</v>
      </c>
      <c r="J13" s="43"/>
      <c r="K13" s="43"/>
      <c r="L13" s="43"/>
      <c r="M13" s="43"/>
      <c r="N13" s="43">
        <f t="shared" si="0"/>
        <v>142</v>
      </c>
      <c r="O13" s="43">
        <f t="shared" si="1"/>
        <v>14.2</v>
      </c>
      <c r="P13" s="44">
        <f t="shared" si="2"/>
        <v>94.66666666666667</v>
      </c>
    </row>
    <row r="14" spans="1:16" ht="12.75">
      <c r="A14" s="40">
        <v>6</v>
      </c>
      <c r="B14" s="41" t="s">
        <v>155</v>
      </c>
      <c r="C14" s="35">
        <v>140.25</v>
      </c>
      <c r="D14" s="43">
        <v>30</v>
      </c>
      <c r="E14" s="43">
        <v>204</v>
      </c>
      <c r="F14" s="43">
        <v>75</v>
      </c>
      <c r="G14" s="43">
        <v>293</v>
      </c>
      <c r="H14" s="43">
        <v>218</v>
      </c>
      <c r="I14" s="42">
        <v>20</v>
      </c>
      <c r="J14" s="43">
        <v>153</v>
      </c>
      <c r="K14" s="43">
        <v>171</v>
      </c>
      <c r="L14" s="43">
        <v>154</v>
      </c>
      <c r="M14" s="43">
        <v>79</v>
      </c>
      <c r="N14" s="43">
        <f t="shared" si="0"/>
        <v>1397</v>
      </c>
      <c r="O14" s="43">
        <f t="shared" si="1"/>
        <v>139.7</v>
      </c>
      <c r="P14" s="44">
        <f t="shared" si="2"/>
        <v>99.60784313725489</v>
      </c>
    </row>
    <row r="15" spans="1:16" ht="66">
      <c r="A15" s="40">
        <v>7</v>
      </c>
      <c r="B15" s="51" t="s">
        <v>154</v>
      </c>
      <c r="C15" s="85">
        <v>240</v>
      </c>
      <c r="D15" s="86">
        <v>173</v>
      </c>
      <c r="E15" s="86">
        <v>238</v>
      </c>
      <c r="F15" s="86">
        <v>159</v>
      </c>
      <c r="G15" s="86">
        <v>336</v>
      </c>
      <c r="H15" s="86">
        <v>229</v>
      </c>
      <c r="I15" s="87">
        <v>299</v>
      </c>
      <c r="J15" s="86">
        <v>249</v>
      </c>
      <c r="K15" s="86">
        <v>183</v>
      </c>
      <c r="L15" s="86">
        <v>296</v>
      </c>
      <c r="M15" s="86">
        <v>470</v>
      </c>
      <c r="N15" s="86">
        <f t="shared" si="0"/>
        <v>2632</v>
      </c>
      <c r="O15" s="86">
        <f t="shared" si="1"/>
        <v>263.2</v>
      </c>
      <c r="P15" s="88">
        <f t="shared" si="2"/>
        <v>109.66666666666667</v>
      </c>
    </row>
    <row r="16" spans="1:16" ht="12.75">
      <c r="A16" s="40">
        <v>8</v>
      </c>
      <c r="B16" s="41" t="s">
        <v>153</v>
      </c>
      <c r="C16" s="35">
        <v>122.1</v>
      </c>
      <c r="D16" s="43">
        <v>100</v>
      </c>
      <c r="E16" s="43">
        <v>100</v>
      </c>
      <c r="F16" s="43">
        <v>200</v>
      </c>
      <c r="G16" s="43">
        <v>100</v>
      </c>
      <c r="H16" s="43">
        <v>100</v>
      </c>
      <c r="I16" s="42">
        <v>100</v>
      </c>
      <c r="J16" s="43">
        <v>100</v>
      </c>
      <c r="K16" s="43">
        <v>207</v>
      </c>
      <c r="L16" s="43">
        <v>100</v>
      </c>
      <c r="M16" s="43">
        <v>107</v>
      </c>
      <c r="N16" s="43">
        <f t="shared" si="0"/>
        <v>1214</v>
      </c>
      <c r="O16" s="43">
        <f t="shared" si="1"/>
        <v>121.4</v>
      </c>
      <c r="P16" s="44">
        <f t="shared" si="2"/>
        <v>99.42669942669943</v>
      </c>
    </row>
    <row r="17" spans="1:16" ht="12.75">
      <c r="A17" s="40">
        <v>9</v>
      </c>
      <c r="B17" s="41" t="s">
        <v>152</v>
      </c>
      <c r="C17" s="35">
        <v>12</v>
      </c>
      <c r="D17" s="43"/>
      <c r="E17" s="43"/>
      <c r="F17" s="43">
        <v>20</v>
      </c>
      <c r="G17" s="43"/>
      <c r="H17" s="43">
        <v>20</v>
      </c>
      <c r="I17" s="42"/>
      <c r="J17" s="43">
        <v>20</v>
      </c>
      <c r="K17" s="43">
        <v>20</v>
      </c>
      <c r="L17" s="43">
        <v>12</v>
      </c>
      <c r="M17" s="43">
        <v>20</v>
      </c>
      <c r="N17" s="43">
        <f t="shared" si="0"/>
        <v>112</v>
      </c>
      <c r="O17" s="43">
        <f t="shared" si="1"/>
        <v>11.2</v>
      </c>
      <c r="P17" s="44">
        <f t="shared" si="2"/>
        <v>93.33333333333333</v>
      </c>
    </row>
    <row r="18" spans="1:16" ht="26.25">
      <c r="A18" s="40">
        <v>10</v>
      </c>
      <c r="B18" s="41" t="s">
        <v>151</v>
      </c>
      <c r="C18" s="35">
        <v>120</v>
      </c>
      <c r="D18" s="45"/>
      <c r="E18" s="43">
        <v>200</v>
      </c>
      <c r="F18" s="43"/>
      <c r="G18" s="43">
        <v>200</v>
      </c>
      <c r="H18" s="43">
        <v>200</v>
      </c>
      <c r="I18" s="42">
        <v>200</v>
      </c>
      <c r="J18" s="43"/>
      <c r="K18" s="43">
        <v>200</v>
      </c>
      <c r="L18" s="43">
        <v>200</v>
      </c>
      <c r="M18" s="43"/>
      <c r="N18" s="43">
        <f t="shared" si="0"/>
        <v>1200</v>
      </c>
      <c r="O18" s="43">
        <f t="shared" si="1"/>
        <v>120</v>
      </c>
      <c r="P18" s="44">
        <f t="shared" si="2"/>
        <v>100</v>
      </c>
    </row>
    <row r="19" spans="1:16" ht="12.75">
      <c r="A19" s="40">
        <v>11</v>
      </c>
      <c r="B19" s="41" t="s">
        <v>150</v>
      </c>
      <c r="C19" s="35">
        <v>58.5</v>
      </c>
      <c r="D19" s="43">
        <v>89</v>
      </c>
      <c r="E19" s="43">
        <v>91</v>
      </c>
      <c r="F19" s="43"/>
      <c r="G19" s="43">
        <v>94</v>
      </c>
      <c r="H19" s="43"/>
      <c r="I19" s="42">
        <v>146</v>
      </c>
      <c r="J19" s="43"/>
      <c r="K19" s="43"/>
      <c r="L19" s="43"/>
      <c r="M19" s="43">
        <v>144</v>
      </c>
      <c r="N19" s="43">
        <f t="shared" si="0"/>
        <v>564</v>
      </c>
      <c r="O19" s="43">
        <f t="shared" si="1"/>
        <v>56.4</v>
      </c>
      <c r="P19" s="44">
        <f t="shared" si="2"/>
        <v>96.41025641025641</v>
      </c>
    </row>
    <row r="20" spans="1:16" ht="26.25">
      <c r="A20" s="40">
        <v>12</v>
      </c>
      <c r="B20" s="41" t="s">
        <v>149</v>
      </c>
      <c r="C20" s="35">
        <v>29.7</v>
      </c>
      <c r="D20" s="43"/>
      <c r="E20" s="43"/>
      <c r="F20" s="43">
        <v>84</v>
      </c>
      <c r="G20" s="43"/>
      <c r="H20" s="43">
        <v>128</v>
      </c>
      <c r="I20" s="42"/>
      <c r="J20" s="43"/>
      <c r="K20" s="43">
        <v>82</v>
      </c>
      <c r="L20" s="43"/>
      <c r="M20" s="43"/>
      <c r="N20" s="43">
        <f t="shared" si="0"/>
        <v>294</v>
      </c>
      <c r="O20" s="43">
        <f t="shared" si="1"/>
        <v>29.4</v>
      </c>
      <c r="P20" s="44">
        <f t="shared" si="2"/>
        <v>98.98989898989899</v>
      </c>
    </row>
    <row r="21" spans="1:16" ht="26.25">
      <c r="A21" s="40">
        <v>13</v>
      </c>
      <c r="B21" s="41" t="s">
        <v>148</v>
      </c>
      <c r="C21" s="35">
        <v>57.7</v>
      </c>
      <c r="D21" s="43"/>
      <c r="E21" s="43">
        <v>96</v>
      </c>
      <c r="F21" s="43"/>
      <c r="G21" s="43">
        <v>123</v>
      </c>
      <c r="H21" s="43"/>
      <c r="I21" s="42"/>
      <c r="J21" s="43">
        <v>112</v>
      </c>
      <c r="K21" s="43"/>
      <c r="L21" s="43">
        <v>96</v>
      </c>
      <c r="M21" s="43">
        <v>123</v>
      </c>
      <c r="N21" s="43">
        <f t="shared" si="0"/>
        <v>550</v>
      </c>
      <c r="O21" s="43">
        <f t="shared" si="1"/>
        <v>55</v>
      </c>
      <c r="P21" s="44">
        <f t="shared" si="2"/>
        <v>95.32062391681109</v>
      </c>
    </row>
    <row r="22" spans="1:16" ht="12.75">
      <c r="A22" s="40">
        <v>14</v>
      </c>
      <c r="B22" s="46" t="s">
        <v>181</v>
      </c>
      <c r="C22" s="35">
        <v>30</v>
      </c>
      <c r="D22" s="43"/>
      <c r="E22" s="43"/>
      <c r="F22" s="43"/>
      <c r="G22" s="43"/>
      <c r="H22" s="43">
        <v>156</v>
      </c>
      <c r="I22" s="42"/>
      <c r="J22" s="43"/>
      <c r="K22" s="43"/>
      <c r="L22" s="43">
        <v>127</v>
      </c>
      <c r="M22" s="43"/>
      <c r="N22" s="43">
        <f t="shared" si="0"/>
        <v>283</v>
      </c>
      <c r="O22" s="43">
        <f t="shared" si="1"/>
        <v>28.3</v>
      </c>
      <c r="P22" s="44">
        <f t="shared" si="2"/>
        <v>94.33333333333333</v>
      </c>
    </row>
    <row r="23" spans="1:16" ht="12.75">
      <c r="A23" s="40">
        <v>15</v>
      </c>
      <c r="B23" s="41" t="s">
        <v>147</v>
      </c>
      <c r="C23" s="35">
        <v>262.5</v>
      </c>
      <c r="D23" s="43">
        <v>424</v>
      </c>
      <c r="E23" s="43">
        <v>279</v>
      </c>
      <c r="F23" s="43">
        <v>332</v>
      </c>
      <c r="G23" s="43">
        <v>346</v>
      </c>
      <c r="H23" s="43">
        <v>341</v>
      </c>
      <c r="I23" s="42">
        <v>249</v>
      </c>
      <c r="J23" s="43">
        <v>51</v>
      </c>
      <c r="K23" s="43">
        <v>211</v>
      </c>
      <c r="L23" s="43">
        <v>108</v>
      </c>
      <c r="M23" s="43">
        <v>126</v>
      </c>
      <c r="N23" s="43">
        <f t="shared" si="0"/>
        <v>2467</v>
      </c>
      <c r="O23" s="43">
        <f t="shared" si="1"/>
        <v>246.7</v>
      </c>
      <c r="P23" s="44">
        <f t="shared" si="2"/>
        <v>93.98095238095237</v>
      </c>
    </row>
    <row r="24" spans="1:16" ht="12.75">
      <c r="A24" s="40">
        <v>16</v>
      </c>
      <c r="B24" s="41" t="s">
        <v>146</v>
      </c>
      <c r="C24" s="35">
        <v>135</v>
      </c>
      <c r="D24" s="43">
        <v>200</v>
      </c>
      <c r="E24" s="43"/>
      <c r="F24" s="43">
        <v>200</v>
      </c>
      <c r="G24" s="43">
        <v>200</v>
      </c>
      <c r="H24" s="43">
        <v>200</v>
      </c>
      <c r="I24" s="42">
        <v>200</v>
      </c>
      <c r="J24" s="43"/>
      <c r="K24" s="43">
        <v>200</v>
      </c>
      <c r="L24" s="43">
        <v>200</v>
      </c>
      <c r="M24" s="43"/>
      <c r="N24" s="43">
        <f t="shared" si="0"/>
        <v>1400</v>
      </c>
      <c r="O24" s="43">
        <f t="shared" si="1"/>
        <v>140</v>
      </c>
      <c r="P24" s="44">
        <f t="shared" si="2"/>
        <v>103.70370370370371</v>
      </c>
    </row>
    <row r="25" spans="1:16" ht="12.75">
      <c r="A25" s="40">
        <v>17</v>
      </c>
      <c r="B25" s="41" t="s">
        <v>145</v>
      </c>
      <c r="C25" s="35">
        <v>40.2</v>
      </c>
      <c r="D25" s="43"/>
      <c r="E25" s="43">
        <v>51</v>
      </c>
      <c r="F25" s="43">
        <v>122</v>
      </c>
      <c r="G25" s="43"/>
      <c r="H25" s="43"/>
      <c r="I25" s="42"/>
      <c r="J25" s="43"/>
      <c r="K25" s="43">
        <v>141</v>
      </c>
      <c r="L25" s="43">
        <v>91</v>
      </c>
      <c r="M25" s="43"/>
      <c r="N25" s="43">
        <f t="shared" si="0"/>
        <v>405</v>
      </c>
      <c r="O25" s="43">
        <f t="shared" si="1"/>
        <v>40.5</v>
      </c>
      <c r="P25" s="44">
        <f t="shared" si="2"/>
        <v>100.74626865671641</v>
      </c>
    </row>
    <row r="26" spans="1:16" ht="12.75">
      <c r="A26" s="40">
        <v>18</v>
      </c>
      <c r="B26" s="41" t="s">
        <v>144</v>
      </c>
      <c r="C26" s="35">
        <v>11.25</v>
      </c>
      <c r="D26" s="43">
        <v>25</v>
      </c>
      <c r="E26" s="43"/>
      <c r="F26" s="43">
        <v>21</v>
      </c>
      <c r="G26" s="43"/>
      <c r="H26" s="43">
        <v>22</v>
      </c>
      <c r="I26" s="42">
        <v>27</v>
      </c>
      <c r="J26" s="43"/>
      <c r="K26" s="43">
        <v>21</v>
      </c>
      <c r="L26" s="43"/>
      <c r="M26" s="43"/>
      <c r="N26" s="43">
        <f t="shared" si="0"/>
        <v>116</v>
      </c>
      <c r="O26" s="43">
        <f t="shared" si="1"/>
        <v>11.6</v>
      </c>
      <c r="P26" s="44">
        <f t="shared" si="2"/>
        <v>103.11111111111111</v>
      </c>
    </row>
    <row r="27" spans="1:16" ht="12.75">
      <c r="A27" s="40">
        <v>19</v>
      </c>
      <c r="B27" s="47" t="s">
        <v>143</v>
      </c>
      <c r="C27" s="35">
        <v>7.5</v>
      </c>
      <c r="D27" s="43"/>
      <c r="E27" s="43">
        <v>13</v>
      </c>
      <c r="F27" s="43">
        <v>5</v>
      </c>
      <c r="G27" s="43"/>
      <c r="H27" s="43">
        <v>14</v>
      </c>
      <c r="I27" s="42"/>
      <c r="J27" s="43"/>
      <c r="K27" s="43">
        <v>5</v>
      </c>
      <c r="L27" s="43">
        <v>22.5</v>
      </c>
      <c r="M27" s="43">
        <v>16</v>
      </c>
      <c r="N27" s="43">
        <f t="shared" si="0"/>
        <v>75.5</v>
      </c>
      <c r="O27" s="43">
        <f t="shared" si="1"/>
        <v>7.55</v>
      </c>
      <c r="P27" s="44">
        <f t="shared" si="2"/>
        <v>100.66666666666667</v>
      </c>
    </row>
    <row r="28" spans="1:16" ht="12.75">
      <c r="A28" s="40">
        <v>20</v>
      </c>
      <c r="B28" s="47" t="s">
        <v>142</v>
      </c>
      <c r="C28" s="35">
        <v>26.2</v>
      </c>
      <c r="D28" s="43">
        <v>31</v>
      </c>
      <c r="E28" s="43">
        <v>21</v>
      </c>
      <c r="F28" s="43">
        <v>27</v>
      </c>
      <c r="G28" s="43">
        <v>21</v>
      </c>
      <c r="H28" s="43">
        <v>32</v>
      </c>
      <c r="I28" s="42">
        <v>23</v>
      </c>
      <c r="J28" s="43">
        <v>27</v>
      </c>
      <c r="K28" s="43">
        <v>30</v>
      </c>
      <c r="L28" s="43">
        <v>22</v>
      </c>
      <c r="M28" s="43">
        <v>21</v>
      </c>
      <c r="N28" s="43">
        <f t="shared" si="0"/>
        <v>255</v>
      </c>
      <c r="O28" s="43">
        <f t="shared" si="1"/>
        <v>25.5</v>
      </c>
      <c r="P28" s="44">
        <f t="shared" si="2"/>
        <v>97.32824427480917</v>
      </c>
    </row>
    <row r="29" spans="1:16" ht="12.75">
      <c r="A29" s="40">
        <v>21</v>
      </c>
      <c r="B29" s="47" t="s">
        <v>141</v>
      </c>
      <c r="C29" s="35">
        <v>13.5</v>
      </c>
      <c r="D29" s="43">
        <v>5</v>
      </c>
      <c r="E29" s="43">
        <v>11</v>
      </c>
      <c r="F29" s="43">
        <v>8</v>
      </c>
      <c r="G29" s="43">
        <v>23</v>
      </c>
      <c r="H29" s="43">
        <v>23</v>
      </c>
      <c r="I29" s="42">
        <v>5</v>
      </c>
      <c r="J29" s="43">
        <v>5</v>
      </c>
      <c r="K29" s="43">
        <v>7</v>
      </c>
      <c r="L29" s="43">
        <v>14</v>
      </c>
      <c r="M29" s="43">
        <v>37</v>
      </c>
      <c r="N29" s="43">
        <f t="shared" si="0"/>
        <v>138</v>
      </c>
      <c r="O29" s="43">
        <f t="shared" si="1"/>
        <v>13.8</v>
      </c>
      <c r="P29" s="44">
        <f t="shared" si="2"/>
        <v>102.22222222222223</v>
      </c>
    </row>
    <row r="30" spans="1:16" ht="12.75">
      <c r="A30" s="40">
        <v>22</v>
      </c>
      <c r="B30" s="47" t="s">
        <v>140</v>
      </c>
      <c r="C30" s="35">
        <v>30</v>
      </c>
      <c r="D30" s="43">
        <v>40</v>
      </c>
      <c r="E30" s="43"/>
      <c r="F30" s="43">
        <v>5</v>
      </c>
      <c r="G30" s="43">
        <v>3</v>
      </c>
      <c r="H30" s="43">
        <v>109</v>
      </c>
      <c r="I30" s="42">
        <v>131</v>
      </c>
      <c r="J30" s="43"/>
      <c r="K30" s="43">
        <v>5</v>
      </c>
      <c r="L30" s="43">
        <v>5</v>
      </c>
      <c r="M30" s="43">
        <v>3</v>
      </c>
      <c r="N30" s="43">
        <f t="shared" si="0"/>
        <v>301</v>
      </c>
      <c r="O30" s="43">
        <f t="shared" si="1"/>
        <v>30.1</v>
      </c>
      <c r="P30" s="44">
        <f t="shared" si="2"/>
        <v>100.33333333333333</v>
      </c>
    </row>
    <row r="31" spans="1:16" ht="84.75" customHeight="1">
      <c r="A31" s="40">
        <v>23</v>
      </c>
      <c r="B31" s="41" t="s">
        <v>139</v>
      </c>
      <c r="C31" s="85">
        <v>26.2</v>
      </c>
      <c r="D31" s="86">
        <v>16</v>
      </c>
      <c r="E31" s="86">
        <v>19</v>
      </c>
      <c r="F31" s="86">
        <v>41</v>
      </c>
      <c r="G31" s="86">
        <v>27</v>
      </c>
      <c r="H31" s="86">
        <v>10</v>
      </c>
      <c r="I31" s="87">
        <v>11</v>
      </c>
      <c r="J31" s="86">
        <v>35</v>
      </c>
      <c r="K31" s="86">
        <v>47</v>
      </c>
      <c r="L31" s="86">
        <v>10</v>
      </c>
      <c r="M31" s="86">
        <v>45</v>
      </c>
      <c r="N31" s="86">
        <f t="shared" si="0"/>
        <v>261</v>
      </c>
      <c r="O31" s="86">
        <f t="shared" si="1"/>
        <v>26.1</v>
      </c>
      <c r="P31" s="88">
        <f t="shared" si="2"/>
        <v>99.61832061068702</v>
      </c>
    </row>
    <row r="32" spans="1:16" ht="12.75">
      <c r="A32" s="40">
        <v>24</v>
      </c>
      <c r="B32" s="48" t="s">
        <v>138</v>
      </c>
      <c r="C32" s="35">
        <v>11.2</v>
      </c>
      <c r="D32" s="43"/>
      <c r="E32" s="43">
        <v>22</v>
      </c>
      <c r="F32" s="43"/>
      <c r="G32" s="43">
        <v>22</v>
      </c>
      <c r="H32" s="43"/>
      <c r="I32" s="42">
        <v>22</v>
      </c>
      <c r="J32" s="43"/>
      <c r="K32" s="43">
        <v>22</v>
      </c>
      <c r="L32" s="43"/>
      <c r="M32" s="43">
        <v>22</v>
      </c>
      <c r="N32" s="43">
        <f t="shared" si="0"/>
        <v>110</v>
      </c>
      <c r="O32" s="43">
        <f t="shared" si="1"/>
        <v>11</v>
      </c>
      <c r="P32" s="44">
        <f t="shared" si="2"/>
        <v>98.21428571428572</v>
      </c>
    </row>
    <row r="33" spans="1:16" ht="12.75">
      <c r="A33" s="40">
        <v>25</v>
      </c>
      <c r="B33" s="48" t="s">
        <v>137</v>
      </c>
      <c r="C33" s="37">
        <v>1.5</v>
      </c>
      <c r="D33" s="43"/>
      <c r="E33" s="43">
        <v>3</v>
      </c>
      <c r="F33" s="43"/>
      <c r="G33" s="43">
        <v>3</v>
      </c>
      <c r="H33" s="43"/>
      <c r="I33" s="43">
        <v>3</v>
      </c>
      <c r="J33" s="43"/>
      <c r="K33" s="43">
        <v>3</v>
      </c>
      <c r="L33" s="43"/>
      <c r="M33" s="43">
        <v>3</v>
      </c>
      <c r="N33" s="43">
        <f t="shared" si="0"/>
        <v>15</v>
      </c>
      <c r="O33" s="43">
        <f t="shared" si="1"/>
        <v>1.5</v>
      </c>
      <c r="P33" s="44">
        <f t="shared" si="2"/>
        <v>100</v>
      </c>
    </row>
    <row r="34" spans="1:16" ht="12.75">
      <c r="A34" s="40">
        <v>26</v>
      </c>
      <c r="B34" s="48" t="s">
        <v>136</v>
      </c>
      <c r="C34" s="37">
        <v>0.9</v>
      </c>
      <c r="D34" s="43"/>
      <c r="E34" s="43"/>
      <c r="F34" s="43">
        <v>4</v>
      </c>
      <c r="G34" s="43"/>
      <c r="H34" s="43"/>
      <c r="I34" s="43"/>
      <c r="J34" s="43"/>
      <c r="K34" s="43"/>
      <c r="L34" s="43"/>
      <c r="M34" s="43">
        <v>5</v>
      </c>
      <c r="N34" s="43">
        <f t="shared" si="0"/>
        <v>9</v>
      </c>
      <c r="O34" s="43">
        <f t="shared" si="1"/>
        <v>0.9</v>
      </c>
      <c r="P34" s="44">
        <f t="shared" si="2"/>
        <v>100</v>
      </c>
    </row>
    <row r="35" spans="1:16" ht="12.75">
      <c r="A35" s="40">
        <v>27</v>
      </c>
      <c r="B35" s="48" t="s">
        <v>135</v>
      </c>
      <c r="C35" s="37">
        <v>1.5</v>
      </c>
      <c r="D35" s="43">
        <v>5</v>
      </c>
      <c r="E35" s="43"/>
      <c r="F35" s="43"/>
      <c r="G35" s="43">
        <v>5</v>
      </c>
      <c r="H35" s="43"/>
      <c r="I35" s="43">
        <v>5</v>
      </c>
      <c r="J35" s="43"/>
      <c r="K35" s="43"/>
      <c r="L35" s="43"/>
      <c r="M35" s="43"/>
      <c r="N35" s="43">
        <f t="shared" si="0"/>
        <v>15</v>
      </c>
      <c r="O35" s="43">
        <f t="shared" si="1"/>
        <v>1.5</v>
      </c>
      <c r="P35" s="44">
        <f t="shared" si="2"/>
        <v>100</v>
      </c>
    </row>
    <row r="36" spans="1:16" ht="12.75">
      <c r="A36" s="40">
        <v>28</v>
      </c>
      <c r="B36" s="48" t="s">
        <v>134</v>
      </c>
      <c r="C36" s="36">
        <v>3.75</v>
      </c>
      <c r="D36" s="38">
        <v>3.75</v>
      </c>
      <c r="E36" s="38">
        <v>3.75</v>
      </c>
      <c r="F36" s="38">
        <v>3.75</v>
      </c>
      <c r="G36" s="38">
        <v>3.75</v>
      </c>
      <c r="H36" s="38">
        <v>3.75</v>
      </c>
      <c r="I36" s="38">
        <v>3.75</v>
      </c>
      <c r="J36" s="38">
        <v>3.75</v>
      </c>
      <c r="K36" s="38">
        <v>3.75</v>
      </c>
      <c r="L36" s="38">
        <v>3.75</v>
      </c>
      <c r="M36" s="38">
        <v>3.75</v>
      </c>
      <c r="N36" s="49">
        <f t="shared" si="0"/>
        <v>37.5</v>
      </c>
      <c r="O36" s="49">
        <f t="shared" si="1"/>
        <v>3.75</v>
      </c>
      <c r="P36" s="50">
        <f t="shared" si="2"/>
        <v>100</v>
      </c>
    </row>
    <row r="37" spans="1:16" ht="14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</sheetData>
  <sheetProtection/>
  <mergeCells count="10">
    <mergeCell ref="B2:P2"/>
    <mergeCell ref="B4:J4"/>
    <mergeCell ref="B5:I5"/>
    <mergeCell ref="A7:A8"/>
    <mergeCell ref="B7:B8"/>
    <mergeCell ref="C7:C8"/>
    <mergeCell ref="D7:M7"/>
    <mergeCell ref="N7:N8"/>
    <mergeCell ref="P7:P8"/>
    <mergeCell ref="O7:O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Инспектор</cp:lastModifiedBy>
  <cp:lastPrinted>2023-03-17T10:30:24Z</cp:lastPrinted>
  <dcterms:modified xsi:type="dcterms:W3CDTF">2023-09-27T05:48:54Z</dcterms:modified>
  <cp:category/>
  <cp:version/>
  <cp:contentType/>
  <cp:contentStatus/>
</cp:coreProperties>
</file>